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64011"/>
  <mc:AlternateContent xmlns:mc="http://schemas.openxmlformats.org/markup-compatibility/2006">
    <mc:Choice Requires="x15">
      <x15ac:absPath xmlns:x15ac="http://schemas.microsoft.com/office/spreadsheetml/2010/11/ac" url="D:\Q-emuLator\QL Software\PICOLE2\Texts\"/>
    </mc:Choice>
  </mc:AlternateContent>
  <bookViews>
    <workbookView xWindow="0" yWindow="0" windowWidth="25125" windowHeight="12000"/>
  </bookViews>
  <sheets>
    <sheet name="Screens" sheetId="7" r:id="rId1"/>
    <sheet name="Location L3.dat" sheetId="14" r:id="rId2"/>
    <sheet name="Objects" sheetId="6" r:id="rId3"/>
    <sheet name="Use" sheetId="8" r:id="rId4"/>
    <sheet name="Look" sheetId="9" r:id="rId5"/>
    <sheet name="Speak" sheetId="10" r:id="rId6"/>
    <sheet name="Punch" sheetId="11" r:id="rId7"/>
  </sheets>
  <externalReferences>
    <externalReference r:id="rId8"/>
  </externalReferences>
  <calcPr calcId="162913"/>
</workbook>
</file>

<file path=xl/calcChain.xml><?xml version="1.0" encoding="utf-8"?>
<calcChain xmlns="http://schemas.openxmlformats.org/spreadsheetml/2006/main">
  <c r="C71" i="10" l="1"/>
  <c r="C56" i="10"/>
  <c r="C57" i="10"/>
  <c r="C58" i="10"/>
  <c r="C55" i="10"/>
  <c r="C53" i="10"/>
  <c r="C52" i="10"/>
  <c r="C48" i="10"/>
  <c r="C36" i="10"/>
  <c r="C37" i="10"/>
  <c r="C38" i="10"/>
  <c r="C39" i="10"/>
  <c r="C40" i="10"/>
  <c r="C41" i="10"/>
  <c r="C42" i="10"/>
  <c r="C43" i="10"/>
  <c r="C44" i="10"/>
  <c r="C45" i="10"/>
  <c r="C46" i="10"/>
  <c r="C35" i="10"/>
  <c r="C33" i="10"/>
  <c r="C27" i="10"/>
  <c r="C28" i="10"/>
  <c r="C29" i="10"/>
  <c r="C26" i="10"/>
  <c r="C23" i="10"/>
  <c r="C19" i="10"/>
  <c r="C10" i="10"/>
  <c r="C9" i="10"/>
  <c r="C3" i="10"/>
  <c r="C84" i="9"/>
  <c r="C48" i="9"/>
  <c r="C49" i="9"/>
  <c r="C50" i="9"/>
  <c r="C51" i="9"/>
  <c r="C52" i="9"/>
  <c r="C53" i="9"/>
  <c r="C54" i="9"/>
  <c r="C55" i="9"/>
  <c r="C56" i="9"/>
  <c r="C57" i="9"/>
  <c r="C58" i="9"/>
  <c r="C59" i="9"/>
  <c r="C60" i="9"/>
  <c r="C61" i="9"/>
  <c r="C62" i="9"/>
  <c r="C63" i="9"/>
  <c r="C64" i="9"/>
  <c r="C65" i="9"/>
  <c r="C66" i="9"/>
  <c r="C67" i="9"/>
  <c r="C68" i="9"/>
  <c r="C69" i="9"/>
  <c r="C70" i="9"/>
  <c r="C71" i="9"/>
  <c r="C72" i="9"/>
  <c r="C73" i="9"/>
  <c r="C74" i="9"/>
  <c r="C75" i="9"/>
  <c r="C76" i="9"/>
  <c r="C77" i="9"/>
  <c r="C78" i="9"/>
  <c r="C79" i="9"/>
  <c r="C47" i="9"/>
  <c r="C45" i="9"/>
  <c r="C17" i="9"/>
  <c r="C18" i="9"/>
  <c r="C19" i="9"/>
  <c r="C20" i="9"/>
  <c r="C21" i="9"/>
  <c r="C22" i="9"/>
  <c r="C23" i="9"/>
  <c r="C24" i="9"/>
  <c r="C25" i="9"/>
  <c r="C26" i="9"/>
  <c r="C27" i="9"/>
  <c r="C28" i="9"/>
  <c r="C29" i="9"/>
  <c r="C30" i="9"/>
  <c r="C31" i="9"/>
  <c r="C32" i="9"/>
  <c r="C33" i="9"/>
  <c r="C34" i="9"/>
  <c r="C35" i="9"/>
  <c r="C36" i="9"/>
  <c r="C37" i="9"/>
  <c r="C38" i="9"/>
  <c r="C39" i="9"/>
  <c r="C40" i="9"/>
  <c r="C41" i="9"/>
  <c r="C42" i="9"/>
  <c r="C43" i="9"/>
  <c r="C16" i="9"/>
  <c r="C14" i="9"/>
  <c r="C12" i="9"/>
  <c r="C11" i="9"/>
  <c r="C4" i="9"/>
  <c r="C5" i="9"/>
  <c r="C6" i="9"/>
  <c r="C7" i="9"/>
  <c r="C8" i="9"/>
  <c r="C9" i="9"/>
  <c r="C3" i="9"/>
  <c r="E19" i="6"/>
  <c r="E20" i="6"/>
  <c r="E21" i="6"/>
  <c r="E22" i="6"/>
  <c r="E23" i="6"/>
  <c r="E24" i="6"/>
  <c r="E25" i="6"/>
  <c r="E26" i="6"/>
  <c r="E27" i="6"/>
  <c r="E28" i="6"/>
  <c r="E29" i="6"/>
  <c r="E30" i="6"/>
  <c r="E31" i="6"/>
  <c r="E32" i="6"/>
  <c r="E33" i="6"/>
  <c r="E34" i="6"/>
  <c r="E35" i="6"/>
  <c r="E36" i="6"/>
  <c r="E37" i="6"/>
  <c r="E38" i="6"/>
  <c r="E39" i="6"/>
  <c r="E40" i="6"/>
  <c r="E41" i="6"/>
  <c r="E42" i="6"/>
  <c r="E43" i="6"/>
  <c r="E44" i="6"/>
  <c r="E45" i="6"/>
  <c r="E46" i="6"/>
  <c r="E47" i="6"/>
  <c r="E48" i="6"/>
  <c r="E49" i="6"/>
  <c r="E50" i="6"/>
  <c r="E51" i="6"/>
  <c r="E52" i="6"/>
  <c r="E53" i="6"/>
  <c r="E54" i="6"/>
  <c r="E55" i="6"/>
  <c r="E56" i="6"/>
  <c r="E57" i="6"/>
  <c r="E58" i="6"/>
  <c r="E59" i="6"/>
  <c r="E60" i="6"/>
  <c r="E61" i="6"/>
  <c r="E62" i="6"/>
  <c r="E63" i="6"/>
  <c r="E64" i="6"/>
  <c r="E65" i="6"/>
  <c r="E66" i="6"/>
  <c r="E67" i="6"/>
  <c r="E68" i="6"/>
  <c r="E69" i="6"/>
  <c r="E70" i="6"/>
  <c r="E71" i="6"/>
  <c r="E72" i="6"/>
  <c r="E73" i="6"/>
  <c r="E74" i="6"/>
  <c r="E75" i="6"/>
  <c r="E76" i="6"/>
  <c r="E77" i="6"/>
  <c r="E78" i="6"/>
  <c r="E79" i="6"/>
  <c r="E80" i="6"/>
  <c r="E81" i="6"/>
  <c r="E82" i="6"/>
  <c r="E83" i="6"/>
  <c r="E84" i="6"/>
  <c r="E85" i="6"/>
  <c r="E86" i="6"/>
  <c r="E87" i="6"/>
  <c r="E88" i="6"/>
  <c r="E89" i="6"/>
  <c r="E90" i="6"/>
  <c r="E91" i="6"/>
  <c r="E92" i="6"/>
  <c r="E93" i="6"/>
  <c r="E94" i="6"/>
  <c r="E95" i="6"/>
  <c r="E96" i="6"/>
  <c r="E97" i="6"/>
  <c r="E98" i="6"/>
  <c r="E99" i="6"/>
  <c r="E100" i="6"/>
  <c r="E101" i="6"/>
  <c r="E102" i="6"/>
  <c r="E103" i="6"/>
  <c r="E104" i="6"/>
  <c r="E105" i="6"/>
  <c r="E106" i="6"/>
  <c r="E107" i="6"/>
  <c r="E108" i="6"/>
  <c r="E109" i="6"/>
  <c r="E110" i="6"/>
  <c r="E111" i="6"/>
  <c r="E112" i="6"/>
  <c r="E113" i="6"/>
  <c r="E114" i="6"/>
  <c r="E115" i="6"/>
  <c r="E116" i="6"/>
  <c r="E117" i="6"/>
  <c r="E118" i="6"/>
  <c r="E119" i="6"/>
  <c r="E120" i="6"/>
  <c r="E121" i="6"/>
  <c r="E122" i="6"/>
  <c r="E123" i="6"/>
  <c r="E124" i="6"/>
  <c r="E125" i="6"/>
  <c r="E126" i="6"/>
  <c r="E127" i="6"/>
  <c r="E128" i="6"/>
  <c r="E129" i="6"/>
  <c r="E130" i="6"/>
  <c r="E131" i="6"/>
  <c r="E132" i="6"/>
  <c r="E133" i="6"/>
  <c r="E134" i="6"/>
  <c r="E135" i="6"/>
  <c r="E136" i="6"/>
  <c r="E137" i="6"/>
  <c r="E138" i="6"/>
  <c r="E139" i="6"/>
  <c r="E140" i="6"/>
  <c r="E141" i="6"/>
  <c r="E142" i="6"/>
  <c r="E143" i="6"/>
  <c r="E144" i="6"/>
  <c r="E145" i="6"/>
  <c r="E146" i="6"/>
  <c r="E147" i="6"/>
  <c r="E18" i="6"/>
  <c r="H29" i="14"/>
  <c r="H28" i="14"/>
  <c r="H27" i="14"/>
  <c r="H26" i="14"/>
  <c r="H25" i="14"/>
  <c r="H24" i="14"/>
  <c r="H23" i="14"/>
  <c r="H22" i="14"/>
  <c r="H21" i="14"/>
  <c r="H20" i="14"/>
  <c r="H19" i="14"/>
  <c r="H18" i="14"/>
  <c r="H17" i="14"/>
  <c r="H16" i="14"/>
  <c r="H15" i="14"/>
  <c r="H14" i="14"/>
  <c r="H13" i="14"/>
  <c r="H12" i="14"/>
  <c r="H11" i="14"/>
  <c r="H10" i="14"/>
  <c r="H9" i="14"/>
  <c r="H8" i="14"/>
  <c r="H7" i="14"/>
  <c r="H6" i="14"/>
  <c r="H5" i="14"/>
  <c r="H4" i="14"/>
  <c r="H3" i="14"/>
  <c r="B3" i="14"/>
  <c r="B4" i="14" s="1"/>
  <c r="B5" i="14" s="1"/>
  <c r="B6" i="14" s="1"/>
  <c r="B7" i="14" s="1"/>
  <c r="B8" i="14" s="1"/>
  <c r="B9" i="14" s="1"/>
  <c r="B10" i="14" s="1"/>
  <c r="B11" i="14" s="1"/>
  <c r="B12" i="14" s="1"/>
  <c r="B13" i="14" s="1"/>
  <c r="B14" i="14" s="1"/>
  <c r="B15" i="14" s="1"/>
  <c r="B16" i="14" s="1"/>
  <c r="B17" i="14" s="1"/>
  <c r="B18" i="14" s="1"/>
  <c r="B19" i="14" s="1"/>
  <c r="B20" i="14" s="1"/>
  <c r="B21" i="14" s="1"/>
  <c r="B22" i="14" s="1"/>
  <c r="B23" i="14" s="1"/>
  <c r="B24" i="14" s="1"/>
  <c r="B25" i="14" s="1"/>
  <c r="B26" i="14" s="1"/>
  <c r="B27" i="14" s="1"/>
  <c r="B28" i="14" s="1"/>
  <c r="B29" i="14" s="1"/>
  <c r="H2" i="14"/>
  <c r="E71" i="10"/>
  <c r="G71" i="10"/>
  <c r="I77" i="8"/>
  <c r="K77" i="8" s="1"/>
  <c r="E84" i="9"/>
  <c r="G84" i="9"/>
  <c r="G70" i="10"/>
  <c r="E70" i="10"/>
  <c r="I76" i="8"/>
  <c r="K76" i="8" s="1"/>
  <c r="H17" i="11"/>
  <c r="F17" i="11"/>
  <c r="E17" i="11"/>
  <c r="H16" i="11"/>
  <c r="F16" i="11"/>
  <c r="E16" i="11"/>
  <c r="H15" i="11"/>
  <c r="F15" i="11"/>
  <c r="E15" i="11"/>
  <c r="H14" i="11"/>
  <c r="F14" i="11"/>
  <c r="E14" i="11"/>
  <c r="H13" i="11"/>
  <c r="F13" i="11"/>
  <c r="E13" i="11"/>
  <c r="H12" i="11"/>
  <c r="F12" i="11"/>
  <c r="E12" i="11"/>
  <c r="H11" i="11"/>
  <c r="E11" i="11"/>
  <c r="C11" i="11"/>
  <c r="F11" i="11" s="1"/>
  <c r="H10" i="11"/>
  <c r="E10" i="11"/>
  <c r="C10" i="11"/>
  <c r="F10" i="11" s="1"/>
  <c r="H9" i="11"/>
  <c r="E9" i="11"/>
  <c r="C9" i="11"/>
  <c r="F9" i="11" s="1"/>
  <c r="H8" i="11"/>
  <c r="E8" i="11"/>
  <c r="C8" i="11"/>
  <c r="F8" i="11" s="1"/>
  <c r="H7" i="11"/>
  <c r="E7" i="11"/>
  <c r="C7" i="11"/>
  <c r="F7" i="11" s="1"/>
  <c r="I7" i="11" s="1"/>
  <c r="H6" i="11"/>
  <c r="E6" i="11"/>
  <c r="C6" i="11"/>
  <c r="F6" i="11" s="1"/>
  <c r="H5" i="11"/>
  <c r="E5" i="11"/>
  <c r="C5" i="11"/>
  <c r="F5" i="11" s="1"/>
  <c r="I5" i="11" s="1"/>
  <c r="H4" i="11"/>
  <c r="E4" i="11"/>
  <c r="G5" i="11" s="1"/>
  <c r="G6" i="11" s="1"/>
  <c r="G7" i="11" s="1"/>
  <c r="G8" i="11" s="1"/>
  <c r="G9" i="11" s="1"/>
  <c r="G10" i="11" s="1"/>
  <c r="G11" i="11" s="1"/>
  <c r="G12" i="11" s="1"/>
  <c r="C4" i="11"/>
  <c r="F4" i="11" s="1"/>
  <c r="G69" i="10"/>
  <c r="E69" i="10"/>
  <c r="G68" i="10"/>
  <c r="E68" i="10"/>
  <c r="G67" i="10"/>
  <c r="E67" i="10"/>
  <c r="G66" i="10"/>
  <c r="E66" i="10"/>
  <c r="G65" i="10"/>
  <c r="E65" i="10"/>
  <c r="G64" i="10"/>
  <c r="E64" i="10"/>
  <c r="G63" i="10"/>
  <c r="E63" i="10"/>
  <c r="G62" i="10"/>
  <c r="E62" i="10"/>
  <c r="G61" i="10"/>
  <c r="E61" i="10"/>
  <c r="G60" i="10"/>
  <c r="E60" i="10"/>
  <c r="G59" i="10"/>
  <c r="E59" i="10"/>
  <c r="G58" i="10"/>
  <c r="E58" i="10"/>
  <c r="G57" i="10"/>
  <c r="E57" i="10"/>
  <c r="G56" i="10"/>
  <c r="E56" i="10"/>
  <c r="G55" i="10"/>
  <c r="E55" i="10"/>
  <c r="G54" i="10"/>
  <c r="E54" i="10"/>
  <c r="G53" i="10"/>
  <c r="E53" i="10"/>
  <c r="G52" i="10"/>
  <c r="E52" i="10"/>
  <c r="G51" i="10"/>
  <c r="E51" i="10"/>
  <c r="G50" i="10"/>
  <c r="E50" i="10"/>
  <c r="G49" i="10"/>
  <c r="E49" i="10"/>
  <c r="G48" i="10"/>
  <c r="E48" i="10"/>
  <c r="G47" i="10"/>
  <c r="E47" i="10"/>
  <c r="G46" i="10"/>
  <c r="E46" i="10"/>
  <c r="G45" i="10"/>
  <c r="E45" i="10"/>
  <c r="G44" i="10"/>
  <c r="E44" i="10"/>
  <c r="G43" i="10"/>
  <c r="E43" i="10"/>
  <c r="G42" i="10"/>
  <c r="E42" i="10"/>
  <c r="G41" i="10"/>
  <c r="E41" i="10"/>
  <c r="G40" i="10"/>
  <c r="E40" i="10"/>
  <c r="G39" i="10"/>
  <c r="E39" i="10"/>
  <c r="G38" i="10"/>
  <c r="E38" i="10"/>
  <c r="G37" i="10"/>
  <c r="E37" i="10"/>
  <c r="G36" i="10"/>
  <c r="E36" i="10"/>
  <c r="G35" i="10"/>
  <c r="E35" i="10"/>
  <c r="G34" i="10"/>
  <c r="E34" i="10"/>
  <c r="G33" i="10"/>
  <c r="E33" i="10"/>
  <c r="G32" i="10"/>
  <c r="E32" i="10"/>
  <c r="G31" i="10"/>
  <c r="E31" i="10"/>
  <c r="G30" i="10"/>
  <c r="E30" i="10"/>
  <c r="G29" i="10"/>
  <c r="E29" i="10"/>
  <c r="G28" i="10"/>
  <c r="E28" i="10"/>
  <c r="G27" i="10"/>
  <c r="E27" i="10"/>
  <c r="G26" i="10"/>
  <c r="E26" i="10"/>
  <c r="G25" i="10"/>
  <c r="E25" i="10"/>
  <c r="G24" i="10"/>
  <c r="E24" i="10"/>
  <c r="G23" i="10"/>
  <c r="E23" i="10"/>
  <c r="G22" i="10"/>
  <c r="E22" i="10"/>
  <c r="G21" i="10"/>
  <c r="E21" i="10"/>
  <c r="G20" i="10"/>
  <c r="E20" i="10"/>
  <c r="G19" i="10"/>
  <c r="E19" i="10"/>
  <c r="G18" i="10"/>
  <c r="E18" i="10"/>
  <c r="G17" i="10"/>
  <c r="E17" i="10"/>
  <c r="G16" i="10"/>
  <c r="E16" i="10"/>
  <c r="G15" i="10"/>
  <c r="E15" i="10"/>
  <c r="G14" i="10"/>
  <c r="E14" i="10"/>
  <c r="G13" i="10"/>
  <c r="E13" i="10"/>
  <c r="G12" i="10"/>
  <c r="E12" i="10"/>
  <c r="G11" i="10"/>
  <c r="E11" i="10"/>
  <c r="G10" i="10"/>
  <c r="E10" i="10"/>
  <c r="G9" i="10"/>
  <c r="E9" i="10"/>
  <c r="G8" i="10"/>
  <c r="E8" i="10"/>
  <c r="G7" i="10"/>
  <c r="E7" i="10"/>
  <c r="G6" i="10"/>
  <c r="E6" i="10"/>
  <c r="G5" i="10"/>
  <c r="E5" i="10"/>
  <c r="G4" i="10"/>
  <c r="E4" i="10"/>
  <c r="G3" i="10"/>
  <c r="I3" i="10" s="1"/>
  <c r="E3" i="10"/>
  <c r="F4" i="10" s="1"/>
  <c r="G83" i="9"/>
  <c r="E83" i="9"/>
  <c r="G82" i="9"/>
  <c r="E82" i="9"/>
  <c r="G81" i="9"/>
  <c r="E81" i="9"/>
  <c r="G80" i="9"/>
  <c r="E80" i="9"/>
  <c r="G79" i="9"/>
  <c r="E79" i="9"/>
  <c r="G78" i="9"/>
  <c r="E78" i="9"/>
  <c r="G77" i="9"/>
  <c r="E77" i="9"/>
  <c r="G76" i="9"/>
  <c r="E76" i="9"/>
  <c r="G75" i="9"/>
  <c r="E75" i="9"/>
  <c r="G74" i="9"/>
  <c r="E74" i="9"/>
  <c r="G73" i="9"/>
  <c r="E73" i="9"/>
  <c r="G72" i="9"/>
  <c r="E72" i="9"/>
  <c r="G71" i="9"/>
  <c r="E71" i="9"/>
  <c r="G70" i="9"/>
  <c r="E70" i="9"/>
  <c r="G69" i="9"/>
  <c r="E69" i="9"/>
  <c r="G68" i="9"/>
  <c r="E68" i="9"/>
  <c r="G67" i="9"/>
  <c r="E67" i="9"/>
  <c r="G66" i="9"/>
  <c r="E66" i="9"/>
  <c r="G65" i="9"/>
  <c r="E65" i="9"/>
  <c r="G64" i="9"/>
  <c r="E64" i="9"/>
  <c r="G63" i="9"/>
  <c r="E63" i="9"/>
  <c r="G62" i="9"/>
  <c r="E62" i="9"/>
  <c r="G61" i="9"/>
  <c r="E61" i="9"/>
  <c r="G60" i="9"/>
  <c r="E60" i="9"/>
  <c r="G59" i="9"/>
  <c r="E59" i="9"/>
  <c r="G58" i="9"/>
  <c r="E58" i="9"/>
  <c r="G57" i="9"/>
  <c r="E57" i="9"/>
  <c r="G56" i="9"/>
  <c r="E56" i="9"/>
  <c r="G55" i="9"/>
  <c r="E55" i="9"/>
  <c r="G54" i="9"/>
  <c r="E54" i="9"/>
  <c r="G53" i="9"/>
  <c r="E53" i="9"/>
  <c r="G52" i="9"/>
  <c r="E52" i="9"/>
  <c r="G51" i="9"/>
  <c r="E51" i="9"/>
  <c r="G50" i="9"/>
  <c r="E50" i="9"/>
  <c r="G49" i="9"/>
  <c r="E49" i="9"/>
  <c r="G48" i="9"/>
  <c r="E48" i="9"/>
  <c r="G47" i="9"/>
  <c r="E47" i="9"/>
  <c r="E46" i="9"/>
  <c r="G45" i="9"/>
  <c r="E45" i="9"/>
  <c r="E44" i="9"/>
  <c r="G43" i="9"/>
  <c r="E43" i="9"/>
  <c r="G42" i="9"/>
  <c r="E42" i="9"/>
  <c r="G41" i="9"/>
  <c r="E41" i="9"/>
  <c r="G40" i="9"/>
  <c r="E40" i="9"/>
  <c r="G39" i="9"/>
  <c r="E39" i="9"/>
  <c r="G38" i="9"/>
  <c r="E38" i="9"/>
  <c r="G37" i="9"/>
  <c r="E37" i="9"/>
  <c r="G35" i="9"/>
  <c r="G36" i="9" s="1"/>
  <c r="E35" i="9"/>
  <c r="E36" i="9" s="1"/>
  <c r="G34" i="9"/>
  <c r="E34" i="9"/>
  <c r="G33" i="9"/>
  <c r="E33" i="9"/>
  <c r="G32" i="9"/>
  <c r="E32" i="9"/>
  <c r="G31" i="9"/>
  <c r="E31" i="9"/>
  <c r="G30" i="9"/>
  <c r="E30" i="9"/>
  <c r="G29" i="9"/>
  <c r="E29" i="9"/>
  <c r="G28" i="9"/>
  <c r="E28" i="9"/>
  <c r="G27" i="9"/>
  <c r="E27" i="9"/>
  <c r="G26" i="9"/>
  <c r="E26" i="9"/>
  <c r="G20" i="9"/>
  <c r="G24" i="9" s="1"/>
  <c r="E20" i="9"/>
  <c r="E24" i="9" s="1"/>
  <c r="G19" i="9"/>
  <c r="E19" i="9"/>
  <c r="G18" i="9"/>
  <c r="E18" i="9"/>
  <c r="G17" i="9"/>
  <c r="E17" i="9"/>
  <c r="G16" i="9"/>
  <c r="E16" i="9"/>
  <c r="G15" i="9"/>
  <c r="E15" i="9"/>
  <c r="G14" i="9"/>
  <c r="E14" i="9"/>
  <c r="E13" i="9"/>
  <c r="G12" i="9"/>
  <c r="E12" i="9"/>
  <c r="G11" i="9"/>
  <c r="E11" i="9"/>
  <c r="G10" i="9"/>
  <c r="E10" i="9"/>
  <c r="G9" i="9"/>
  <c r="E9" i="9"/>
  <c r="G8" i="9"/>
  <c r="E8" i="9"/>
  <c r="G7" i="9"/>
  <c r="E7" i="9"/>
  <c r="G6" i="9"/>
  <c r="E6" i="9"/>
  <c r="G5" i="9"/>
  <c r="E5" i="9"/>
  <c r="G4" i="9"/>
  <c r="E4" i="9"/>
  <c r="G3" i="9"/>
  <c r="H3" i="9" s="1"/>
  <c r="E3" i="9"/>
  <c r="F4" i="9" s="1"/>
  <c r="E75" i="8"/>
  <c r="E74" i="8"/>
  <c r="E72" i="8"/>
  <c r="E71" i="8"/>
  <c r="E28" i="8"/>
  <c r="E29" i="8"/>
  <c r="E30" i="8"/>
  <c r="E31" i="8"/>
  <c r="E32" i="8"/>
  <c r="E33" i="8"/>
  <c r="E34" i="8"/>
  <c r="E35" i="8"/>
  <c r="E36" i="8"/>
  <c r="E37" i="8"/>
  <c r="E38" i="8"/>
  <c r="E39" i="8"/>
  <c r="E40" i="8"/>
  <c r="E41" i="8"/>
  <c r="E42" i="8"/>
  <c r="E27" i="8"/>
  <c r="E7" i="8"/>
  <c r="E8" i="8"/>
  <c r="E9" i="8"/>
  <c r="E10" i="8"/>
  <c r="E11" i="8"/>
  <c r="E12" i="8"/>
  <c r="E13" i="8"/>
  <c r="E14" i="8"/>
  <c r="E15" i="8"/>
  <c r="E16" i="8"/>
  <c r="E17" i="8"/>
  <c r="F17" i="8" s="1"/>
  <c r="E18" i="8"/>
  <c r="E19" i="8"/>
  <c r="E20" i="8"/>
  <c r="E21" i="8"/>
  <c r="E22" i="8"/>
  <c r="E23" i="8"/>
  <c r="E24" i="8"/>
  <c r="E25" i="8"/>
  <c r="F25" i="8" s="1"/>
  <c r="E4" i="8"/>
  <c r="E3" i="8"/>
  <c r="C72" i="8"/>
  <c r="C74" i="8"/>
  <c r="C75" i="8"/>
  <c r="G75" i="8" s="1"/>
  <c r="C71" i="8"/>
  <c r="C7" i="8"/>
  <c r="C8" i="8"/>
  <c r="F8" i="8" s="1"/>
  <c r="C9" i="8"/>
  <c r="C10" i="8"/>
  <c r="C11" i="8"/>
  <c r="G11" i="8" s="1"/>
  <c r="C12" i="8"/>
  <c r="G12" i="8" s="1"/>
  <c r="C13" i="8"/>
  <c r="C14" i="8"/>
  <c r="C15" i="8"/>
  <c r="C16" i="8"/>
  <c r="G16" i="8" s="1"/>
  <c r="C17" i="8"/>
  <c r="C18" i="8"/>
  <c r="C19" i="8"/>
  <c r="G19" i="8" s="1"/>
  <c r="C20" i="8"/>
  <c r="G20" i="8" s="1"/>
  <c r="C21" i="8"/>
  <c r="C22" i="8"/>
  <c r="C23" i="8"/>
  <c r="C24" i="8"/>
  <c r="F24" i="8" s="1"/>
  <c r="C25" i="8"/>
  <c r="C27" i="8"/>
  <c r="C28" i="8"/>
  <c r="F28" i="8" s="1"/>
  <c r="C29" i="8"/>
  <c r="F29" i="8" s="1"/>
  <c r="C30" i="8"/>
  <c r="C31" i="8"/>
  <c r="C32" i="8"/>
  <c r="G32" i="8" s="1"/>
  <c r="C33" i="8"/>
  <c r="C34" i="8"/>
  <c r="C35" i="8"/>
  <c r="C36" i="8"/>
  <c r="G36" i="8" s="1"/>
  <c r="C37" i="8"/>
  <c r="C38" i="8"/>
  <c r="C39" i="8"/>
  <c r="C40" i="8"/>
  <c r="G40" i="8" s="1"/>
  <c r="C41" i="8"/>
  <c r="C42" i="8"/>
  <c r="C44" i="8"/>
  <c r="C45" i="8"/>
  <c r="C46" i="8"/>
  <c r="C47" i="8"/>
  <c r="C48" i="8"/>
  <c r="C49" i="8"/>
  <c r="C4" i="8"/>
  <c r="C3" i="8"/>
  <c r="G3" i="8" s="1"/>
  <c r="K74" i="8"/>
  <c r="I74" i="8"/>
  <c r="K73" i="8"/>
  <c r="I73" i="8"/>
  <c r="K72" i="8"/>
  <c r="I72" i="8"/>
  <c r="K71" i="8"/>
  <c r="I71" i="8"/>
  <c r="K70" i="8"/>
  <c r="I70" i="8"/>
  <c r="K69" i="8"/>
  <c r="I69" i="8"/>
  <c r="K68" i="8"/>
  <c r="I68" i="8"/>
  <c r="K67" i="8"/>
  <c r="I67" i="8"/>
  <c r="K66" i="8"/>
  <c r="I66" i="8"/>
  <c r="K65" i="8"/>
  <c r="I65" i="8"/>
  <c r="K64" i="8"/>
  <c r="I64" i="8"/>
  <c r="K63" i="8"/>
  <c r="I63" i="8"/>
  <c r="K62" i="8"/>
  <c r="I62" i="8"/>
  <c r="K61" i="8"/>
  <c r="I61" i="8"/>
  <c r="K60" i="8"/>
  <c r="I60" i="8"/>
  <c r="K59" i="8"/>
  <c r="I59" i="8"/>
  <c r="K58" i="8"/>
  <c r="I58" i="8"/>
  <c r="K57" i="8"/>
  <c r="I57" i="8"/>
  <c r="K56" i="8"/>
  <c r="I56" i="8"/>
  <c r="K55" i="8"/>
  <c r="I55" i="8"/>
  <c r="K54" i="8"/>
  <c r="I54" i="8"/>
  <c r="K53" i="8"/>
  <c r="I53" i="8"/>
  <c r="G53" i="8"/>
  <c r="F53" i="8"/>
  <c r="K52" i="8"/>
  <c r="I52" i="8"/>
  <c r="G52" i="8"/>
  <c r="F52" i="8"/>
  <c r="K51" i="8"/>
  <c r="I51" i="8"/>
  <c r="G51" i="8"/>
  <c r="F51" i="8"/>
  <c r="K50" i="8"/>
  <c r="I50" i="8"/>
  <c r="K49" i="8"/>
  <c r="I49" i="8"/>
  <c r="K47" i="8"/>
  <c r="K48" i="8" s="1"/>
  <c r="I47" i="8"/>
  <c r="I48" i="8" s="1"/>
  <c r="K45" i="8"/>
  <c r="K46" i="8" s="1"/>
  <c r="I45" i="8"/>
  <c r="I46" i="8" s="1"/>
  <c r="K44" i="8"/>
  <c r="I44" i="8"/>
  <c r="K43" i="8"/>
  <c r="I43" i="8"/>
  <c r="K42" i="8"/>
  <c r="I42" i="8"/>
  <c r="K41" i="8"/>
  <c r="I41" i="8"/>
  <c r="K40" i="8"/>
  <c r="I40" i="8"/>
  <c r="K39" i="8"/>
  <c r="I39" i="8"/>
  <c r="K38" i="8"/>
  <c r="I38" i="8"/>
  <c r="K37" i="8"/>
  <c r="I37" i="8"/>
  <c r="K36" i="8"/>
  <c r="I36" i="8"/>
  <c r="K35" i="8"/>
  <c r="I35" i="8"/>
  <c r="K34" i="8"/>
  <c r="I34" i="8"/>
  <c r="K33" i="8"/>
  <c r="I33" i="8"/>
  <c r="K32" i="8"/>
  <c r="I32" i="8"/>
  <c r="K31" i="8"/>
  <c r="I31" i="8"/>
  <c r="G31" i="8"/>
  <c r="F31" i="8"/>
  <c r="K30" i="8"/>
  <c r="I30" i="8"/>
  <c r="K29" i="8"/>
  <c r="I29" i="8"/>
  <c r="K28" i="8"/>
  <c r="I28" i="8"/>
  <c r="M27" i="8"/>
  <c r="M28" i="8" s="1"/>
  <c r="M29" i="8" s="1"/>
  <c r="M30" i="8" s="1"/>
  <c r="M31" i="8" s="1"/>
  <c r="M32" i="8" s="1"/>
  <c r="M33" i="8" s="1"/>
  <c r="M34" i="8" s="1"/>
  <c r="M35" i="8" s="1"/>
  <c r="M36" i="8" s="1"/>
  <c r="M37" i="8" s="1"/>
  <c r="M38" i="8" s="1"/>
  <c r="M39" i="8" s="1"/>
  <c r="M40" i="8" s="1"/>
  <c r="M41" i="8" s="1"/>
  <c r="M42" i="8" s="1"/>
  <c r="M44" i="8" s="1"/>
  <c r="M45" i="8" s="1"/>
  <c r="M46" i="8" s="1"/>
  <c r="M47" i="8" s="1"/>
  <c r="M48" i="8" s="1"/>
  <c r="M49" i="8" s="1"/>
  <c r="M50" i="8" s="1"/>
  <c r="M51" i="8" s="1"/>
  <c r="M52" i="8" s="1"/>
  <c r="M53" i="8" s="1"/>
  <c r="M54" i="8" s="1"/>
  <c r="M55" i="8" s="1"/>
  <c r="M56" i="8" s="1"/>
  <c r="M57" i="8" s="1"/>
  <c r="M58" i="8" s="1"/>
  <c r="M59" i="8" s="1"/>
  <c r="M60" i="8" s="1"/>
  <c r="M61" i="8" s="1"/>
  <c r="M62" i="8" s="1"/>
  <c r="M63" i="8" s="1"/>
  <c r="M64" i="8" s="1"/>
  <c r="M65" i="8" s="1"/>
  <c r="M66" i="8" s="1"/>
  <c r="M67" i="8" s="1"/>
  <c r="M68" i="8" s="1"/>
  <c r="M69" i="8" s="1"/>
  <c r="M70" i="8" s="1"/>
  <c r="M71" i="8" s="1"/>
  <c r="M72" i="8" s="1"/>
  <c r="M73" i="8" s="1"/>
  <c r="M74" i="8" s="1"/>
  <c r="M75" i="8" s="1"/>
  <c r="K27" i="8"/>
  <c r="I27" i="8"/>
  <c r="I26" i="8"/>
  <c r="K23" i="8"/>
  <c r="K25" i="8" s="1"/>
  <c r="I23" i="8"/>
  <c r="I75" i="8" s="1"/>
  <c r="K75" i="8" s="1"/>
  <c r="K21" i="8"/>
  <c r="K22" i="8" s="1"/>
  <c r="I21" i="8"/>
  <c r="I22" i="8" s="1"/>
  <c r="F21" i="8"/>
  <c r="K19" i="8"/>
  <c r="K20" i="8" s="1"/>
  <c r="I19" i="8"/>
  <c r="I20" i="8" s="1"/>
  <c r="K18" i="8"/>
  <c r="I18" i="8"/>
  <c r="F18" i="8"/>
  <c r="G18" i="8"/>
  <c r="K17" i="8"/>
  <c r="I17" i="8"/>
  <c r="K16" i="8"/>
  <c r="I16" i="8"/>
  <c r="K15" i="8"/>
  <c r="I15" i="8"/>
  <c r="K14" i="8"/>
  <c r="I14" i="8"/>
  <c r="K13" i="8"/>
  <c r="I13" i="8"/>
  <c r="K12" i="8"/>
  <c r="I12" i="8"/>
  <c r="K11" i="8"/>
  <c r="I11" i="8"/>
  <c r="K9" i="8"/>
  <c r="K10" i="8" s="1"/>
  <c r="I9" i="8"/>
  <c r="I10" i="8" s="1"/>
  <c r="K8" i="8"/>
  <c r="I8" i="8"/>
  <c r="K7" i="8"/>
  <c r="I7" i="8"/>
  <c r="K6" i="8"/>
  <c r="I6" i="8"/>
  <c r="K5" i="8"/>
  <c r="I5" i="8"/>
  <c r="K4" i="8"/>
  <c r="I4" i="8"/>
  <c r="K3" i="8"/>
  <c r="I3" i="8"/>
  <c r="J4" i="8" s="1"/>
  <c r="G140" i="6"/>
  <c r="G132" i="6"/>
  <c r="G124" i="6"/>
  <c r="G116" i="6"/>
  <c r="G108" i="6"/>
  <c r="G100" i="6"/>
  <c r="G92" i="6"/>
  <c r="G84" i="6"/>
  <c r="G76" i="6"/>
  <c r="G68" i="6"/>
  <c r="G60" i="6"/>
  <c r="G52" i="6"/>
  <c r="G44" i="6"/>
  <c r="G36" i="6"/>
  <c r="G28" i="6"/>
  <c r="G20" i="6"/>
  <c r="G5" i="6"/>
  <c r="J147" i="6"/>
  <c r="I147" i="6"/>
  <c r="G147" i="6"/>
  <c r="J146" i="6"/>
  <c r="I146" i="6"/>
  <c r="G146" i="6"/>
  <c r="J145" i="6"/>
  <c r="I145" i="6"/>
  <c r="G145" i="6"/>
  <c r="J144" i="6"/>
  <c r="I144" i="6"/>
  <c r="G144" i="6"/>
  <c r="J143" i="6"/>
  <c r="I143" i="6"/>
  <c r="G143" i="6"/>
  <c r="J142" i="6"/>
  <c r="I142" i="6"/>
  <c r="G142" i="6"/>
  <c r="J141" i="6"/>
  <c r="J140" i="6"/>
  <c r="I140" i="6"/>
  <c r="J139" i="6"/>
  <c r="I139" i="6"/>
  <c r="G139" i="6"/>
  <c r="J138" i="6"/>
  <c r="I138" i="6"/>
  <c r="G138" i="6"/>
  <c r="J137" i="6"/>
  <c r="I137" i="6"/>
  <c r="G137" i="6"/>
  <c r="J136" i="6"/>
  <c r="I136" i="6"/>
  <c r="G136" i="6"/>
  <c r="J135" i="6"/>
  <c r="I135" i="6"/>
  <c r="G135" i="6"/>
  <c r="J134" i="6"/>
  <c r="I134" i="6"/>
  <c r="G134" i="6"/>
  <c r="J133" i="6"/>
  <c r="J132" i="6"/>
  <c r="I132" i="6"/>
  <c r="J131" i="6"/>
  <c r="I131" i="6"/>
  <c r="G131" i="6"/>
  <c r="J130" i="6"/>
  <c r="I130" i="6"/>
  <c r="G130" i="6"/>
  <c r="J129" i="6"/>
  <c r="I129" i="6"/>
  <c r="G129" i="6"/>
  <c r="J128" i="6"/>
  <c r="I128" i="6"/>
  <c r="G128" i="6"/>
  <c r="J127" i="6"/>
  <c r="I127" i="6"/>
  <c r="G127" i="6"/>
  <c r="J126" i="6"/>
  <c r="I126" i="6"/>
  <c r="G126" i="6"/>
  <c r="J125" i="6"/>
  <c r="J124" i="6"/>
  <c r="I124" i="6"/>
  <c r="J123" i="6"/>
  <c r="I123" i="6"/>
  <c r="G123" i="6"/>
  <c r="J122" i="6"/>
  <c r="I122" i="6"/>
  <c r="G122" i="6"/>
  <c r="J121" i="6"/>
  <c r="I121" i="6"/>
  <c r="G121" i="6"/>
  <c r="J120" i="6"/>
  <c r="I120" i="6"/>
  <c r="G120" i="6"/>
  <c r="J119" i="6"/>
  <c r="I119" i="6"/>
  <c r="G119" i="6"/>
  <c r="J118" i="6"/>
  <c r="I118" i="6"/>
  <c r="G118" i="6"/>
  <c r="J117" i="6"/>
  <c r="J116" i="6"/>
  <c r="I116" i="6"/>
  <c r="J115" i="6"/>
  <c r="I115" i="6"/>
  <c r="G115" i="6"/>
  <c r="J114" i="6"/>
  <c r="I114" i="6"/>
  <c r="G114" i="6"/>
  <c r="J113" i="6"/>
  <c r="I113" i="6"/>
  <c r="G113" i="6"/>
  <c r="J112" i="6"/>
  <c r="I112" i="6"/>
  <c r="G112" i="6"/>
  <c r="J111" i="6"/>
  <c r="I111" i="6"/>
  <c r="G111" i="6"/>
  <c r="J110" i="6"/>
  <c r="I110" i="6"/>
  <c r="G110" i="6"/>
  <c r="J109" i="6"/>
  <c r="J108" i="6"/>
  <c r="I108" i="6"/>
  <c r="J107" i="6"/>
  <c r="I107" i="6"/>
  <c r="G107" i="6"/>
  <c r="J106" i="6"/>
  <c r="I106" i="6"/>
  <c r="G106" i="6"/>
  <c r="J105" i="6"/>
  <c r="I105" i="6"/>
  <c r="G105" i="6"/>
  <c r="J104" i="6"/>
  <c r="I104" i="6"/>
  <c r="G104" i="6"/>
  <c r="J103" i="6"/>
  <c r="I103" i="6"/>
  <c r="G103" i="6"/>
  <c r="J102" i="6"/>
  <c r="I102" i="6"/>
  <c r="G102" i="6"/>
  <c r="J101" i="6"/>
  <c r="J100" i="6"/>
  <c r="I100" i="6"/>
  <c r="J99" i="6"/>
  <c r="I99" i="6"/>
  <c r="G99" i="6"/>
  <c r="J98" i="6"/>
  <c r="I98" i="6"/>
  <c r="G98" i="6"/>
  <c r="J97" i="6"/>
  <c r="I97" i="6"/>
  <c r="G97" i="6"/>
  <c r="J96" i="6"/>
  <c r="I96" i="6"/>
  <c r="G96" i="6"/>
  <c r="J95" i="6"/>
  <c r="I95" i="6"/>
  <c r="G95" i="6"/>
  <c r="J94" i="6"/>
  <c r="I94" i="6"/>
  <c r="G94" i="6"/>
  <c r="J93" i="6"/>
  <c r="J92" i="6"/>
  <c r="I92" i="6"/>
  <c r="J91" i="6"/>
  <c r="I91" i="6"/>
  <c r="G91" i="6"/>
  <c r="J90" i="6"/>
  <c r="I90" i="6"/>
  <c r="G90" i="6"/>
  <c r="J89" i="6"/>
  <c r="I89" i="6"/>
  <c r="G89" i="6"/>
  <c r="J88" i="6"/>
  <c r="I88" i="6"/>
  <c r="G88" i="6"/>
  <c r="J87" i="6"/>
  <c r="I87" i="6"/>
  <c r="G87" i="6"/>
  <c r="J86" i="6"/>
  <c r="I86" i="6"/>
  <c r="G86" i="6"/>
  <c r="J85" i="6"/>
  <c r="J84" i="6"/>
  <c r="I84" i="6"/>
  <c r="J83" i="6"/>
  <c r="I83" i="6"/>
  <c r="G83" i="6"/>
  <c r="J82" i="6"/>
  <c r="I82" i="6"/>
  <c r="G82" i="6"/>
  <c r="J81" i="6"/>
  <c r="I81" i="6"/>
  <c r="G81" i="6"/>
  <c r="J80" i="6"/>
  <c r="I80" i="6"/>
  <c r="G80" i="6"/>
  <c r="J79" i="6"/>
  <c r="I79" i="6"/>
  <c r="G79" i="6"/>
  <c r="J78" i="6"/>
  <c r="I78" i="6"/>
  <c r="G78" i="6"/>
  <c r="J77" i="6"/>
  <c r="J76" i="6"/>
  <c r="I76" i="6"/>
  <c r="J75" i="6"/>
  <c r="I75" i="6"/>
  <c r="G75" i="6"/>
  <c r="J74" i="6"/>
  <c r="I74" i="6"/>
  <c r="G74" i="6"/>
  <c r="J73" i="6"/>
  <c r="I73" i="6"/>
  <c r="G73" i="6"/>
  <c r="J72" i="6"/>
  <c r="I72" i="6"/>
  <c r="G72" i="6"/>
  <c r="J71" i="6"/>
  <c r="I71" i="6"/>
  <c r="G71" i="6"/>
  <c r="J70" i="6"/>
  <c r="I70" i="6"/>
  <c r="G70" i="6"/>
  <c r="J69" i="6"/>
  <c r="J68" i="6"/>
  <c r="I68" i="6"/>
  <c r="J67" i="6"/>
  <c r="I67" i="6"/>
  <c r="G67" i="6"/>
  <c r="J66" i="6"/>
  <c r="I66" i="6"/>
  <c r="G66" i="6"/>
  <c r="J65" i="6"/>
  <c r="I65" i="6"/>
  <c r="G65" i="6"/>
  <c r="J64" i="6"/>
  <c r="I64" i="6"/>
  <c r="G64" i="6"/>
  <c r="J63" i="6"/>
  <c r="I63" i="6"/>
  <c r="G63" i="6"/>
  <c r="J62" i="6"/>
  <c r="I62" i="6"/>
  <c r="G62" i="6"/>
  <c r="J61" i="6"/>
  <c r="J60" i="6"/>
  <c r="I60" i="6"/>
  <c r="J59" i="6"/>
  <c r="I59" i="6"/>
  <c r="G59" i="6"/>
  <c r="J58" i="6"/>
  <c r="I58" i="6"/>
  <c r="G58" i="6"/>
  <c r="J57" i="6"/>
  <c r="I57" i="6"/>
  <c r="G57" i="6"/>
  <c r="J56" i="6"/>
  <c r="I56" i="6"/>
  <c r="G56" i="6"/>
  <c r="J55" i="6"/>
  <c r="I55" i="6"/>
  <c r="G55" i="6"/>
  <c r="J54" i="6"/>
  <c r="I54" i="6"/>
  <c r="G54" i="6"/>
  <c r="J53" i="6"/>
  <c r="J52" i="6"/>
  <c r="I52" i="6"/>
  <c r="J51" i="6"/>
  <c r="I51" i="6"/>
  <c r="G51" i="6"/>
  <c r="J50" i="6"/>
  <c r="I50" i="6"/>
  <c r="G50" i="6"/>
  <c r="J49" i="6"/>
  <c r="I49" i="6"/>
  <c r="G49" i="6"/>
  <c r="J48" i="6"/>
  <c r="I48" i="6"/>
  <c r="G48" i="6"/>
  <c r="J47" i="6"/>
  <c r="I47" i="6"/>
  <c r="G47" i="6"/>
  <c r="J46" i="6"/>
  <c r="I46" i="6"/>
  <c r="G46" i="6"/>
  <c r="J45" i="6"/>
  <c r="J44" i="6"/>
  <c r="I44" i="6"/>
  <c r="J43" i="6"/>
  <c r="I43" i="6"/>
  <c r="G43" i="6"/>
  <c r="J42" i="6"/>
  <c r="I42" i="6"/>
  <c r="G42" i="6"/>
  <c r="J41" i="6"/>
  <c r="I41" i="6"/>
  <c r="G41" i="6"/>
  <c r="J40" i="6"/>
  <c r="I40" i="6"/>
  <c r="G40" i="6"/>
  <c r="J39" i="6"/>
  <c r="I39" i="6"/>
  <c r="G39" i="6"/>
  <c r="J38" i="6"/>
  <c r="I38" i="6"/>
  <c r="G38" i="6"/>
  <c r="J37" i="6"/>
  <c r="J36" i="6"/>
  <c r="I36" i="6"/>
  <c r="J35" i="6"/>
  <c r="I35" i="6"/>
  <c r="G35" i="6"/>
  <c r="J34" i="6"/>
  <c r="I34" i="6"/>
  <c r="G34" i="6"/>
  <c r="J33" i="6"/>
  <c r="I33" i="6"/>
  <c r="G33" i="6"/>
  <c r="J32" i="6"/>
  <c r="I32" i="6"/>
  <c r="G32" i="6"/>
  <c r="J31" i="6"/>
  <c r="I31" i="6"/>
  <c r="G31" i="6"/>
  <c r="J30" i="6"/>
  <c r="I30" i="6"/>
  <c r="G30" i="6"/>
  <c r="J29" i="6"/>
  <c r="J28" i="6"/>
  <c r="I28" i="6"/>
  <c r="J27" i="6"/>
  <c r="I27" i="6"/>
  <c r="G27" i="6"/>
  <c r="J26" i="6"/>
  <c r="I26" i="6"/>
  <c r="G26" i="6"/>
  <c r="J25" i="6"/>
  <c r="I25" i="6"/>
  <c r="G25" i="6"/>
  <c r="J24" i="6"/>
  <c r="I24" i="6"/>
  <c r="G24" i="6"/>
  <c r="J23" i="6"/>
  <c r="I23" i="6"/>
  <c r="G23" i="6"/>
  <c r="J22" i="6"/>
  <c r="I22" i="6"/>
  <c r="G22" i="6"/>
  <c r="J21" i="6"/>
  <c r="J20" i="6"/>
  <c r="I20" i="6"/>
  <c r="J19" i="6"/>
  <c r="I19" i="6"/>
  <c r="G19" i="6"/>
  <c r="J18" i="6"/>
  <c r="I18" i="6"/>
  <c r="G18" i="6"/>
  <c r="I17" i="6"/>
  <c r="G17" i="6"/>
  <c r="I16" i="6"/>
  <c r="G16" i="6"/>
  <c r="I15" i="6"/>
  <c r="G15" i="6"/>
  <c r="I14" i="6"/>
  <c r="G14" i="6"/>
  <c r="I13" i="6"/>
  <c r="G13" i="6"/>
  <c r="I11" i="6"/>
  <c r="G11" i="6"/>
  <c r="I10" i="6"/>
  <c r="G10" i="6"/>
  <c r="I9" i="6"/>
  <c r="G9" i="6"/>
  <c r="I8" i="6"/>
  <c r="G8" i="6"/>
  <c r="I7" i="6"/>
  <c r="G7" i="6"/>
  <c r="I6" i="6"/>
  <c r="G6" i="6"/>
  <c r="I5" i="6"/>
  <c r="I3" i="6"/>
  <c r="G3" i="6"/>
  <c r="I2" i="6"/>
  <c r="O2" i="6" s="1"/>
  <c r="G2" i="6"/>
  <c r="H3" i="6" s="1"/>
  <c r="G72" i="8" l="1"/>
  <c r="G29" i="8"/>
  <c r="F35" i="8"/>
  <c r="G41" i="8"/>
  <c r="G33" i="8"/>
  <c r="G38" i="8"/>
  <c r="G30" i="8"/>
  <c r="F23" i="8"/>
  <c r="G15" i="8"/>
  <c r="G7" i="8"/>
  <c r="G37" i="8"/>
  <c r="G14" i="8"/>
  <c r="G21" i="8"/>
  <c r="G13" i="8"/>
  <c r="G17" i="8"/>
  <c r="F37" i="8"/>
  <c r="G23" i="8"/>
  <c r="G10" i="8"/>
  <c r="G9" i="8"/>
  <c r="F15" i="8"/>
  <c r="G24" i="8"/>
  <c r="F14" i="8"/>
  <c r="G22" i="8"/>
  <c r="F13" i="8"/>
  <c r="G8" i="8"/>
  <c r="G25" i="8"/>
  <c r="G42" i="8"/>
  <c r="G34" i="8"/>
  <c r="F12" i="8"/>
  <c r="F11" i="8"/>
  <c r="F10" i="8"/>
  <c r="G39" i="8"/>
  <c r="F9" i="8"/>
  <c r="F5" i="10"/>
  <c r="F6" i="10" s="1"/>
  <c r="I4" i="11"/>
  <c r="G23" i="9"/>
  <c r="O3" i="6"/>
  <c r="I8" i="11"/>
  <c r="I6" i="11"/>
  <c r="I11" i="11"/>
  <c r="I10" i="11"/>
  <c r="I12" i="11"/>
  <c r="G13" i="11"/>
  <c r="I9" i="11"/>
  <c r="I4" i="10"/>
  <c r="E22" i="9"/>
  <c r="E23" i="9"/>
  <c r="H4" i="9"/>
  <c r="F5" i="9"/>
  <c r="E21" i="9"/>
  <c r="G22" i="9"/>
  <c r="E25" i="9"/>
  <c r="G21" i="9"/>
  <c r="G25" i="9"/>
  <c r="J5" i="8"/>
  <c r="J6" i="8" s="1"/>
  <c r="J7" i="8" s="1"/>
  <c r="J8" i="8" s="1"/>
  <c r="J9" i="8" s="1"/>
  <c r="J10" i="8" s="1"/>
  <c r="J11" i="8" s="1"/>
  <c r="J12" i="8" s="1"/>
  <c r="J13" i="8" s="1"/>
  <c r="J14" i="8" s="1"/>
  <c r="J15" i="8" s="1"/>
  <c r="J16" i="8" s="1"/>
  <c r="J17" i="8" s="1"/>
  <c r="J18" i="8" s="1"/>
  <c r="J19" i="8" s="1"/>
  <c r="J20" i="8" s="1"/>
  <c r="J21" i="8" s="1"/>
  <c r="J22" i="8" s="1"/>
  <c r="J23" i="8" s="1"/>
  <c r="L23" i="8" s="1"/>
  <c r="F74" i="8"/>
  <c r="G71" i="8"/>
  <c r="F39" i="8"/>
  <c r="F38" i="8"/>
  <c r="F30" i="8"/>
  <c r="G27" i="8"/>
  <c r="F22" i="8"/>
  <c r="G4" i="8"/>
  <c r="F19" i="8"/>
  <c r="G28" i="8"/>
  <c r="G35" i="8"/>
  <c r="F36" i="8"/>
  <c r="F20" i="8"/>
  <c r="F3" i="8"/>
  <c r="L3" i="8" s="1"/>
  <c r="L8" i="8"/>
  <c r="F32" i="8"/>
  <c r="F40" i="8"/>
  <c r="G74" i="8"/>
  <c r="F75" i="8"/>
  <c r="F7" i="8"/>
  <c r="L7" i="8" s="1"/>
  <c r="I24" i="8"/>
  <c r="I25" i="8"/>
  <c r="F33" i="8"/>
  <c r="F41" i="8"/>
  <c r="F71" i="8"/>
  <c r="F27" i="8"/>
  <c r="F34" i="8"/>
  <c r="F42" i="8"/>
  <c r="F72" i="8"/>
  <c r="F16" i="8"/>
  <c r="F4" i="8"/>
  <c r="K24" i="8"/>
  <c r="G37" i="6"/>
  <c r="G45" i="6"/>
  <c r="G53" i="6"/>
  <c r="G61" i="6"/>
  <c r="G69" i="6"/>
  <c r="G77" i="6"/>
  <c r="G85" i="6"/>
  <c r="G93" i="6"/>
  <c r="G101" i="6"/>
  <c r="G109" i="6"/>
  <c r="G117" i="6"/>
  <c r="G125" i="6"/>
  <c r="G133" i="6"/>
  <c r="G141" i="6"/>
  <c r="G4" i="6"/>
  <c r="G21" i="6"/>
  <c r="H4" i="6"/>
  <c r="I21" i="6"/>
  <c r="I29" i="6"/>
  <c r="I37" i="6"/>
  <c r="I45" i="6"/>
  <c r="I53" i="6"/>
  <c r="I61" i="6"/>
  <c r="I69" i="6"/>
  <c r="I77" i="6"/>
  <c r="I85" i="6"/>
  <c r="I93" i="6"/>
  <c r="I101" i="6"/>
  <c r="I109" i="6"/>
  <c r="I117" i="6"/>
  <c r="I125" i="6"/>
  <c r="I133" i="6"/>
  <c r="I141" i="6"/>
  <c r="I4" i="6"/>
  <c r="G12" i="6"/>
  <c r="G29" i="6"/>
  <c r="I12" i="6"/>
  <c r="I5" i="10" l="1"/>
  <c r="G14" i="11"/>
  <c r="I13" i="11"/>
  <c r="F7" i="10"/>
  <c r="I6" i="10"/>
  <c r="H5" i="9"/>
  <c r="F6" i="9"/>
  <c r="L9" i="8"/>
  <c r="L10" i="8"/>
  <c r="L4" i="8"/>
  <c r="L16" i="8"/>
  <c r="L11" i="8"/>
  <c r="L17" i="8"/>
  <c r="L20" i="8"/>
  <c r="L19" i="8"/>
  <c r="L14" i="8"/>
  <c r="L21" i="8"/>
  <c r="L18" i="8"/>
  <c r="L13" i="8"/>
  <c r="L15" i="8"/>
  <c r="L12" i="8"/>
  <c r="J75" i="8"/>
  <c r="L75" i="8" s="1"/>
  <c r="J24" i="8"/>
  <c r="L22" i="8"/>
  <c r="O4" i="6"/>
  <c r="H5" i="6"/>
  <c r="G15" i="11" l="1"/>
  <c r="I14" i="11"/>
  <c r="F8" i="10"/>
  <c r="I7" i="10"/>
  <c r="F7" i="9"/>
  <c r="H6" i="9"/>
  <c r="J25" i="8"/>
  <c r="L24" i="8"/>
  <c r="H6" i="6"/>
  <c r="O5" i="6"/>
  <c r="I15" i="11" l="1"/>
  <c r="G16" i="11"/>
  <c r="I8" i="10"/>
  <c r="F9" i="10"/>
  <c r="F8" i="9"/>
  <c r="H7" i="9"/>
  <c r="J26" i="8"/>
  <c r="J27" i="8" s="1"/>
  <c r="L25" i="8"/>
  <c r="H7" i="6"/>
  <c r="O6" i="6"/>
  <c r="G17" i="11" l="1"/>
  <c r="I17" i="11" s="1"/>
  <c r="I16" i="11"/>
  <c r="I9" i="10"/>
  <c r="F10" i="10"/>
  <c r="H8" i="9"/>
  <c r="F9" i="9"/>
  <c r="J28" i="8"/>
  <c r="L27" i="8"/>
  <c r="O7" i="6"/>
  <c r="H8" i="6"/>
  <c r="I10" i="10" l="1"/>
  <c r="F11" i="10"/>
  <c r="F11" i="9"/>
  <c r="H9" i="9"/>
  <c r="F10" i="9"/>
  <c r="J29" i="8"/>
  <c r="L28" i="8"/>
  <c r="H9" i="6"/>
  <c r="O8" i="6"/>
  <c r="F12" i="10" l="1"/>
  <c r="I11" i="10"/>
  <c r="H11" i="9"/>
  <c r="F12" i="9"/>
  <c r="J30" i="8"/>
  <c r="L29" i="8"/>
  <c r="O9" i="6"/>
  <c r="H10" i="6"/>
  <c r="I12" i="10" l="1"/>
  <c r="F13" i="10"/>
  <c r="H12" i="9"/>
  <c r="F14" i="9"/>
  <c r="J31" i="8"/>
  <c r="L30" i="8"/>
  <c r="O10" i="6"/>
  <c r="H11" i="6"/>
  <c r="F14" i="10" l="1"/>
  <c r="I13" i="10"/>
  <c r="F16" i="9"/>
  <c r="H14" i="9"/>
  <c r="F15" i="9"/>
  <c r="J32" i="8"/>
  <c r="L31" i="8"/>
  <c r="H12" i="6"/>
  <c r="O11" i="6"/>
  <c r="I14" i="10" l="1"/>
  <c r="F15" i="10"/>
  <c r="H16" i="9"/>
  <c r="F17" i="9"/>
  <c r="J33" i="8"/>
  <c r="L32" i="8"/>
  <c r="H13" i="6"/>
  <c r="O12" i="6"/>
  <c r="F16" i="10" l="1"/>
  <c r="I15" i="10"/>
  <c r="H17" i="9"/>
  <c r="F18" i="9"/>
  <c r="J34" i="8"/>
  <c r="L33" i="8"/>
  <c r="O13" i="6"/>
  <c r="H14" i="6"/>
  <c r="I16" i="10" l="1"/>
  <c r="F17" i="10"/>
  <c r="F19" i="9"/>
  <c r="H18" i="9"/>
  <c r="J35" i="8"/>
  <c r="L34" i="8"/>
  <c r="O14" i="6"/>
  <c r="H15" i="6"/>
  <c r="F18" i="10" l="1"/>
  <c r="I17" i="10"/>
  <c r="F20" i="9"/>
  <c r="H19" i="9"/>
  <c r="J36" i="8"/>
  <c r="L35" i="8"/>
  <c r="O15" i="6"/>
  <c r="H16" i="6"/>
  <c r="I18" i="10" l="1"/>
  <c r="F19" i="10"/>
  <c r="F23" i="9"/>
  <c r="H23" i="9" s="1"/>
  <c r="H20" i="9"/>
  <c r="F24" i="9"/>
  <c r="H24" i="9" s="1"/>
  <c r="F25" i="9"/>
  <c r="F21" i="9"/>
  <c r="H21" i="9" s="1"/>
  <c r="F22" i="9"/>
  <c r="H22" i="9" s="1"/>
  <c r="J37" i="8"/>
  <c r="L36" i="8"/>
  <c r="O16" i="6"/>
  <c r="H17" i="6"/>
  <c r="I19" i="10" l="1"/>
  <c r="F20" i="10"/>
  <c r="H25" i="9"/>
  <c r="F26" i="9"/>
  <c r="J38" i="8"/>
  <c r="L37" i="8"/>
  <c r="H18" i="6"/>
  <c r="O17" i="6"/>
  <c r="I20" i="10" l="1"/>
  <c r="F21" i="10"/>
  <c r="F27" i="9"/>
  <c r="H26" i="9"/>
  <c r="J39" i="8"/>
  <c r="L38" i="8"/>
  <c r="H19" i="6"/>
  <c r="O18" i="6"/>
  <c r="I21" i="10" l="1"/>
  <c r="F22" i="10"/>
  <c r="F28" i="9"/>
  <c r="H27" i="9"/>
  <c r="J40" i="8"/>
  <c r="L39" i="8"/>
  <c r="O19" i="6"/>
  <c r="H20" i="6"/>
  <c r="I22" i="10" l="1"/>
  <c r="F23" i="10"/>
  <c r="H28" i="9"/>
  <c r="F29" i="9"/>
  <c r="J41" i="8"/>
  <c r="L40" i="8"/>
  <c r="O20" i="6"/>
  <c r="H21" i="6"/>
  <c r="F24" i="10" l="1"/>
  <c r="I23" i="10"/>
  <c r="H29" i="9"/>
  <c r="F30" i="9"/>
  <c r="J42" i="8"/>
  <c r="L41" i="8"/>
  <c r="O21" i="6"/>
  <c r="H22" i="6"/>
  <c r="F25" i="10" l="1"/>
  <c r="I24" i="10"/>
  <c r="F31" i="9"/>
  <c r="H30" i="9"/>
  <c r="N43" i="8"/>
  <c r="J43" i="8"/>
  <c r="J44" i="8" s="1"/>
  <c r="L42" i="8"/>
  <c r="O22" i="6"/>
  <c r="H23" i="6"/>
  <c r="I25" i="10" l="1"/>
  <c r="F26" i="10"/>
  <c r="F32" i="9"/>
  <c r="H31" i="9"/>
  <c r="J45" i="8"/>
  <c r="L44" i="8"/>
  <c r="H24" i="6"/>
  <c r="O23" i="6"/>
  <c r="I26" i="10" l="1"/>
  <c r="F27" i="10"/>
  <c r="H32" i="9"/>
  <c r="F33" i="9"/>
  <c r="J46" i="8"/>
  <c r="L45" i="8"/>
  <c r="H25" i="6"/>
  <c r="O24" i="6"/>
  <c r="I27" i="10" l="1"/>
  <c r="F28" i="10"/>
  <c r="H33" i="9"/>
  <c r="F34" i="9"/>
  <c r="L46" i="8"/>
  <c r="J47" i="8"/>
  <c r="H26" i="6"/>
  <c r="O25" i="6"/>
  <c r="I28" i="10" l="1"/>
  <c r="F29" i="10"/>
  <c r="F35" i="9"/>
  <c r="H34" i="9"/>
  <c r="J48" i="8"/>
  <c r="L47" i="8"/>
  <c r="H27" i="6"/>
  <c r="O26" i="6"/>
  <c r="I29" i="10" l="1"/>
  <c r="F30" i="10"/>
  <c r="F36" i="9"/>
  <c r="H35" i="9"/>
  <c r="J49" i="8"/>
  <c r="L48" i="8"/>
  <c r="H28" i="6"/>
  <c r="O27" i="6"/>
  <c r="F31" i="10" l="1"/>
  <c r="I30" i="10"/>
  <c r="H36" i="9"/>
  <c r="F37" i="9"/>
  <c r="J50" i="8"/>
  <c r="L49" i="8"/>
  <c r="O28" i="6"/>
  <c r="H29" i="6"/>
  <c r="F32" i="10" l="1"/>
  <c r="I31" i="10"/>
  <c r="H37" i="9"/>
  <c r="F38" i="9"/>
  <c r="L50" i="8"/>
  <c r="J51" i="8"/>
  <c r="O29" i="6"/>
  <c r="H30" i="6"/>
  <c r="I32" i="10" l="1"/>
  <c r="F33" i="10"/>
  <c r="F39" i="9"/>
  <c r="H38" i="9"/>
  <c r="J52" i="8"/>
  <c r="L51" i="8"/>
  <c r="O30" i="6"/>
  <c r="H31" i="6"/>
  <c r="I33" i="10" l="1"/>
  <c r="F34" i="10"/>
  <c r="F40" i="9"/>
  <c r="H39" i="9"/>
  <c r="J53" i="8"/>
  <c r="L52" i="8"/>
  <c r="H32" i="6"/>
  <c r="O31" i="6"/>
  <c r="I34" i="10" l="1"/>
  <c r="F35" i="10"/>
  <c r="H40" i="9"/>
  <c r="F41" i="9"/>
  <c r="J54" i="8"/>
  <c r="L53" i="8"/>
  <c r="O32" i="6"/>
  <c r="H33" i="6"/>
  <c r="I35" i="10" l="1"/>
  <c r="F36" i="10"/>
  <c r="H41" i="9"/>
  <c r="F42" i="9"/>
  <c r="L54" i="8"/>
  <c r="J55" i="8"/>
  <c r="O33" i="6"/>
  <c r="H34" i="6"/>
  <c r="F37" i="10" l="1"/>
  <c r="I36" i="10"/>
  <c r="F43" i="9"/>
  <c r="F44" i="9" s="1"/>
  <c r="H42" i="9"/>
  <c r="J56" i="8"/>
  <c r="L55" i="8"/>
  <c r="H35" i="6"/>
  <c r="O34" i="6"/>
  <c r="I37" i="10" l="1"/>
  <c r="F38" i="10"/>
  <c r="F45" i="9"/>
  <c r="F46" i="9" s="1"/>
  <c r="H43" i="9"/>
  <c r="J57" i="8"/>
  <c r="L56" i="8"/>
  <c r="O35" i="6"/>
  <c r="H36" i="6"/>
  <c r="I38" i="10" l="1"/>
  <c r="F39" i="10"/>
  <c r="H45" i="9"/>
  <c r="F47" i="9"/>
  <c r="L57" i="8"/>
  <c r="J58" i="8"/>
  <c r="O36" i="6"/>
  <c r="H37" i="6"/>
  <c r="I39" i="10" l="1"/>
  <c r="F40" i="10"/>
  <c r="F48" i="9"/>
  <c r="H47" i="9"/>
  <c r="J59" i="8"/>
  <c r="L58" i="8"/>
  <c r="O37" i="6"/>
  <c r="H38" i="6"/>
  <c r="I40" i="10" l="1"/>
  <c r="F41" i="10"/>
  <c r="F49" i="9"/>
  <c r="H48" i="9"/>
  <c r="L59" i="8"/>
  <c r="J60" i="8"/>
  <c r="O38" i="6"/>
  <c r="H39" i="6"/>
  <c r="I41" i="10" l="1"/>
  <c r="F42" i="10"/>
  <c r="H49" i="9"/>
  <c r="F50" i="9"/>
  <c r="L60" i="8"/>
  <c r="J61" i="8"/>
  <c r="H40" i="6"/>
  <c r="O39" i="6"/>
  <c r="I42" i="10" l="1"/>
  <c r="F43" i="10"/>
  <c r="H50" i="9"/>
  <c r="F51" i="9"/>
  <c r="J62" i="8"/>
  <c r="L61" i="8"/>
  <c r="O40" i="6"/>
  <c r="H41" i="6"/>
  <c r="I43" i="10" l="1"/>
  <c r="F44" i="10"/>
  <c r="F52" i="9"/>
  <c r="H51" i="9"/>
  <c r="L62" i="8"/>
  <c r="J63" i="8"/>
  <c r="H42" i="6"/>
  <c r="O41" i="6"/>
  <c r="F45" i="10" l="1"/>
  <c r="I44" i="10"/>
  <c r="F53" i="9"/>
  <c r="H52" i="9"/>
  <c r="J64" i="8"/>
  <c r="L63" i="8"/>
  <c r="H43" i="6"/>
  <c r="O42" i="6"/>
  <c r="I45" i="10" l="1"/>
  <c r="F46" i="10"/>
  <c r="H53" i="9"/>
  <c r="F54" i="9"/>
  <c r="J65" i="8"/>
  <c r="L64" i="8"/>
  <c r="O43" i="6"/>
  <c r="H44" i="6"/>
  <c r="I46" i="10" l="1"/>
  <c r="F47" i="10"/>
  <c r="H54" i="9"/>
  <c r="F55" i="9"/>
  <c r="L65" i="8"/>
  <c r="J66" i="8"/>
  <c r="O44" i="6"/>
  <c r="H45" i="6"/>
  <c r="I47" i="10" l="1"/>
  <c r="F48" i="10"/>
  <c r="F56" i="9"/>
  <c r="H55" i="9"/>
  <c r="J67" i="8"/>
  <c r="L66" i="8"/>
  <c r="O45" i="6"/>
  <c r="H46" i="6"/>
  <c r="F49" i="10" l="1"/>
  <c r="I48" i="10"/>
  <c r="F57" i="9"/>
  <c r="H56" i="9"/>
  <c r="L67" i="8"/>
  <c r="J68" i="8"/>
  <c r="O46" i="6"/>
  <c r="H47" i="6"/>
  <c r="I49" i="10" l="1"/>
  <c r="F50" i="10"/>
  <c r="H57" i="9"/>
  <c r="F58" i="9"/>
  <c r="J69" i="8"/>
  <c r="L68" i="8"/>
  <c r="H48" i="6"/>
  <c r="O47" i="6"/>
  <c r="F51" i="10" l="1"/>
  <c r="I50" i="10"/>
  <c r="H58" i="9"/>
  <c r="F59" i="9"/>
  <c r="J70" i="8"/>
  <c r="L69" i="8"/>
  <c r="O48" i="6"/>
  <c r="H49" i="6"/>
  <c r="I51" i="10" l="1"/>
  <c r="F52" i="10"/>
  <c r="F60" i="9"/>
  <c r="H59" i="9"/>
  <c r="L70" i="8"/>
  <c r="J71" i="8"/>
  <c r="H50" i="6"/>
  <c r="O49" i="6"/>
  <c r="I52" i="10" l="1"/>
  <c r="F53" i="10"/>
  <c r="F61" i="9"/>
  <c r="H60" i="9"/>
  <c r="J72" i="8"/>
  <c r="L71" i="8"/>
  <c r="H51" i="6"/>
  <c r="O50" i="6"/>
  <c r="F54" i="10" l="1"/>
  <c r="I53" i="10"/>
  <c r="H61" i="9"/>
  <c r="F62" i="9"/>
  <c r="J73" i="8"/>
  <c r="L72" i="8"/>
  <c r="O51" i="6"/>
  <c r="H52" i="6"/>
  <c r="I54" i="10" l="1"/>
  <c r="F55" i="10"/>
  <c r="H62" i="9"/>
  <c r="F63" i="9"/>
  <c r="L73" i="8"/>
  <c r="J74" i="8"/>
  <c r="O52" i="6"/>
  <c r="H53" i="6"/>
  <c r="I55" i="10" l="1"/>
  <c r="F56" i="10"/>
  <c r="F64" i="9"/>
  <c r="H63" i="9"/>
  <c r="J76" i="8"/>
  <c r="L74" i="8"/>
  <c r="O53" i="6"/>
  <c r="H54" i="6"/>
  <c r="J77" i="8" l="1"/>
  <c r="L77" i="8" s="1"/>
  <c r="L76" i="8"/>
  <c r="I56" i="10"/>
  <c r="F57" i="10"/>
  <c r="F65" i="9"/>
  <c r="H64" i="9"/>
  <c r="H55" i="6"/>
  <c r="O54" i="6"/>
  <c r="I57" i="10" l="1"/>
  <c r="F58" i="10"/>
  <c r="H65" i="9"/>
  <c r="F66" i="9"/>
  <c r="O55" i="6"/>
  <c r="H56" i="6"/>
  <c r="I58" i="10" l="1"/>
  <c r="F59" i="10"/>
  <c r="H66" i="9"/>
  <c r="F67" i="9"/>
  <c r="H57" i="6"/>
  <c r="O56" i="6"/>
  <c r="F60" i="10" l="1"/>
  <c r="I59" i="10"/>
  <c r="F68" i="9"/>
  <c r="H67" i="9"/>
  <c r="H58" i="6"/>
  <c r="O57" i="6"/>
  <c r="I60" i="10" l="1"/>
  <c r="F61" i="10"/>
  <c r="F69" i="9"/>
  <c r="H68" i="9"/>
  <c r="H59" i="6"/>
  <c r="O58" i="6"/>
  <c r="F62" i="10" l="1"/>
  <c r="I61" i="10"/>
  <c r="H69" i="9"/>
  <c r="F70" i="9"/>
  <c r="O59" i="6"/>
  <c r="H60" i="6"/>
  <c r="I62" i="10" l="1"/>
  <c r="F63" i="10"/>
  <c r="H70" i="9"/>
  <c r="F71" i="9"/>
  <c r="O60" i="6"/>
  <c r="H61" i="6"/>
  <c r="F64" i="10" l="1"/>
  <c r="I63" i="10"/>
  <c r="F72" i="9"/>
  <c r="H71" i="9"/>
  <c r="O61" i="6"/>
  <c r="H62" i="6"/>
  <c r="I64" i="10" l="1"/>
  <c r="F65" i="10"/>
  <c r="F73" i="9"/>
  <c r="H72" i="9"/>
  <c r="H63" i="6"/>
  <c r="O62" i="6"/>
  <c r="F66" i="10" l="1"/>
  <c r="I65" i="10"/>
  <c r="H73" i="9"/>
  <c r="F74" i="9"/>
  <c r="H64" i="6"/>
  <c r="O63" i="6"/>
  <c r="F67" i="10" l="1"/>
  <c r="I66" i="10"/>
  <c r="H74" i="9"/>
  <c r="F75" i="9"/>
  <c r="O64" i="6"/>
  <c r="H65" i="6"/>
  <c r="F68" i="10" l="1"/>
  <c r="I67" i="10"/>
  <c r="F76" i="9"/>
  <c r="H75" i="9"/>
  <c r="O65" i="6"/>
  <c r="H66" i="6"/>
  <c r="F69" i="10" l="1"/>
  <c r="F70" i="10" s="1"/>
  <c r="I70" i="10" s="1"/>
  <c r="I68" i="10"/>
  <c r="F77" i="9"/>
  <c r="H76" i="9"/>
  <c r="H67" i="6"/>
  <c r="O66" i="6"/>
  <c r="I69" i="10" l="1"/>
  <c r="F71" i="10"/>
  <c r="I71" i="10" s="1"/>
  <c r="H77" i="9"/>
  <c r="F78" i="9"/>
  <c r="H68" i="6"/>
  <c r="O67" i="6"/>
  <c r="F79" i="9" l="1"/>
  <c r="H78" i="9"/>
  <c r="O68" i="6"/>
  <c r="H69" i="6"/>
  <c r="H79" i="9" l="1"/>
  <c r="F80" i="9"/>
  <c r="O69" i="6"/>
  <c r="H70" i="6"/>
  <c r="F81" i="9" l="1"/>
  <c r="H80" i="9"/>
  <c r="H71" i="6"/>
  <c r="O70" i="6"/>
  <c r="H81" i="9" l="1"/>
  <c r="F82" i="9"/>
  <c r="H72" i="6"/>
  <c r="O71" i="6"/>
  <c r="F83" i="9" l="1"/>
  <c r="H82" i="9"/>
  <c r="H73" i="6"/>
  <c r="O72" i="6"/>
  <c r="H83" i="9" l="1"/>
  <c r="F84" i="9"/>
  <c r="H84" i="9" s="1"/>
  <c r="H74" i="6"/>
  <c r="O73" i="6"/>
  <c r="H75" i="6" l="1"/>
  <c r="O74" i="6"/>
  <c r="O75" i="6" l="1"/>
  <c r="H76" i="6"/>
  <c r="O76" i="6" l="1"/>
  <c r="H77" i="6"/>
  <c r="O77" i="6" l="1"/>
  <c r="H78" i="6"/>
  <c r="H79" i="6" l="1"/>
  <c r="O78" i="6"/>
  <c r="H80" i="6" l="1"/>
  <c r="O79" i="6"/>
  <c r="H81" i="6" l="1"/>
  <c r="O80" i="6"/>
  <c r="H82" i="6" l="1"/>
  <c r="O81" i="6"/>
  <c r="H83" i="6" l="1"/>
  <c r="O82" i="6"/>
  <c r="O83" i="6" l="1"/>
  <c r="H84" i="6"/>
  <c r="O84" i="6" l="1"/>
  <c r="H85" i="6"/>
  <c r="O85" i="6" l="1"/>
  <c r="H86" i="6"/>
  <c r="H87" i="6" l="1"/>
  <c r="O86" i="6"/>
  <c r="H88" i="6" l="1"/>
  <c r="O87" i="6"/>
  <c r="H89" i="6" l="1"/>
  <c r="O88" i="6"/>
  <c r="H90" i="6" l="1"/>
  <c r="O89" i="6"/>
  <c r="H91" i="6" l="1"/>
  <c r="O90" i="6"/>
  <c r="O91" i="6" l="1"/>
  <c r="H92" i="6"/>
  <c r="O92" i="6" l="1"/>
  <c r="H93" i="6"/>
  <c r="O93" i="6" l="1"/>
  <c r="H94" i="6"/>
  <c r="H95" i="6" l="1"/>
  <c r="O94" i="6"/>
  <c r="H96" i="6" l="1"/>
  <c r="O95" i="6"/>
  <c r="H97" i="6" l="1"/>
  <c r="O96" i="6"/>
  <c r="H98" i="6" l="1"/>
  <c r="O97" i="6"/>
  <c r="H99" i="6" l="1"/>
  <c r="O98" i="6"/>
  <c r="O99" i="6" l="1"/>
  <c r="H100" i="6"/>
  <c r="O100" i="6" l="1"/>
  <c r="H101" i="6"/>
  <c r="O101" i="6" l="1"/>
  <c r="H102" i="6"/>
  <c r="H103" i="6" l="1"/>
  <c r="O102" i="6"/>
  <c r="H104" i="6" l="1"/>
  <c r="O103" i="6"/>
  <c r="H105" i="6" l="1"/>
  <c r="O104" i="6"/>
  <c r="O105" i="6" l="1"/>
  <c r="H106" i="6"/>
  <c r="H107" i="6" l="1"/>
  <c r="O106" i="6"/>
  <c r="O107" i="6" l="1"/>
  <c r="H108" i="6"/>
  <c r="H109" i="6" l="1"/>
  <c r="O108" i="6"/>
  <c r="O109" i="6" l="1"/>
  <c r="H110" i="6"/>
  <c r="H111" i="6" l="1"/>
  <c r="O110" i="6"/>
  <c r="H112" i="6" l="1"/>
  <c r="O111" i="6"/>
  <c r="H113" i="6" l="1"/>
  <c r="O112" i="6"/>
  <c r="O113" i="6" l="1"/>
  <c r="H114" i="6"/>
  <c r="H115" i="6" l="1"/>
  <c r="O114" i="6"/>
  <c r="O115" i="6" l="1"/>
  <c r="H116" i="6"/>
  <c r="H117" i="6" l="1"/>
  <c r="O116" i="6"/>
  <c r="O117" i="6" l="1"/>
  <c r="H118" i="6"/>
  <c r="H119" i="6" l="1"/>
  <c r="O118" i="6"/>
  <c r="H120" i="6" l="1"/>
  <c r="O119" i="6"/>
  <c r="H121" i="6" l="1"/>
  <c r="O120" i="6"/>
  <c r="O121" i="6" l="1"/>
  <c r="H122" i="6"/>
  <c r="H123" i="6" l="1"/>
  <c r="O122" i="6"/>
  <c r="O123" i="6" l="1"/>
  <c r="H124" i="6"/>
  <c r="O124" i="6" l="1"/>
  <c r="H125" i="6"/>
  <c r="O125" i="6" l="1"/>
  <c r="H126" i="6"/>
  <c r="H127" i="6" l="1"/>
  <c r="O126" i="6"/>
  <c r="H128" i="6" l="1"/>
  <c r="O127" i="6"/>
  <c r="H129" i="6" l="1"/>
  <c r="O128" i="6"/>
  <c r="O129" i="6" l="1"/>
  <c r="H130" i="6"/>
  <c r="H131" i="6" l="1"/>
  <c r="O130" i="6"/>
  <c r="O131" i="6" l="1"/>
  <c r="H132" i="6"/>
  <c r="O132" i="6" l="1"/>
  <c r="H133" i="6"/>
  <c r="O133" i="6" l="1"/>
  <c r="H134" i="6"/>
  <c r="H135" i="6" l="1"/>
  <c r="O134" i="6"/>
  <c r="H136" i="6" l="1"/>
  <c r="O135" i="6"/>
  <c r="H137" i="6" l="1"/>
  <c r="O136" i="6"/>
  <c r="H138" i="6" l="1"/>
  <c r="O137" i="6"/>
  <c r="H139" i="6" l="1"/>
  <c r="O138" i="6"/>
  <c r="O139" i="6" l="1"/>
  <c r="H140" i="6"/>
  <c r="H141" i="6" l="1"/>
  <c r="O140" i="6"/>
  <c r="O141" i="6" l="1"/>
  <c r="H142" i="6"/>
  <c r="H143" i="6" l="1"/>
  <c r="O142" i="6"/>
  <c r="H144" i="6" l="1"/>
  <c r="O143" i="6"/>
  <c r="H145" i="6" l="1"/>
  <c r="O144" i="6"/>
  <c r="H146" i="6" l="1"/>
  <c r="O145" i="6"/>
  <c r="H147" i="6" l="1"/>
  <c r="O147" i="6" s="1"/>
  <c r="O146" i="6"/>
</calcChain>
</file>

<file path=xl/sharedStrings.xml><?xml version="1.0" encoding="utf-8"?>
<sst xmlns="http://schemas.openxmlformats.org/spreadsheetml/2006/main" count="1254" uniqueCount="706">
  <si>
    <t>Later I learned from Butcher that the Sykes family was murdered and their house was burneddown. No pearls were found at the site and the police are looking for the murderer.</t>
  </si>
  <si>
    <t>The lamp is now turned on.</t>
  </si>
  <si>
    <t>No, Chan will notice that it is missing.</t>
  </si>
  <si>
    <t>There is a pair of silk stockings in the drawer.</t>
  </si>
  <si>
    <t>Why should I? If I break it, I'll have to fix it.</t>
  </si>
  <si>
    <t>No, punching a man in broad daylight in the middle of the street will attract the police.</t>
  </si>
  <si>
    <t>This looks like a good idea. But, on second thought, no, it isn't.</t>
  </si>
  <si>
    <t>Syke's house is not new but it's freshly renovated. The lawn and the bushes are well      trimmed. The carport is empty and the windows are dark, a clear sign that nobody's at home</t>
  </si>
  <si>
    <t>Syke's house is not new but it's freshly renovated. The lawn and the bushes are well      trimmed. There is a pick-up truck parked on the carport and the windows are lit.</t>
  </si>
  <si>
    <t>It's a Chevy truck.</t>
  </si>
  <si>
    <t>The door is closed.</t>
  </si>
  <si>
    <t>The window is lit but closed. I can see movement inside.</t>
  </si>
  <si>
    <t>Sykes is standing in the center of the room, with his shirt unbuttoned and his hands up,  looking at the gunman.</t>
  </si>
  <si>
    <t>A woman is standing with her back against the wall and she looks scared. I presume she is Ms. Sykes.</t>
  </si>
  <si>
    <t>The gunman is sitting on a chair covering Sykes with his gun. There is a crazy glow in hisyellow eyes.</t>
  </si>
  <si>
    <t>It's a kitchen knife.</t>
  </si>
  <si>
    <t>The woman is in her early 20s, with long blonde hair and full firm breasts. Her dilated   puffy eyes show that she is high.</t>
  </si>
  <si>
    <t>The hospital door is open, but the visiting hours are over.</t>
  </si>
  <si>
    <t>It's an empty box of Chan's secret ginger and ox penis ointment.</t>
  </si>
  <si>
    <t>The interior of my car is a bit shabby and full of dust. The leather seats are cracked andthe glove box has a broken hinge.</t>
  </si>
  <si>
    <t>I moved Ms. Sykes into the next room where she collapsed sobbing in the armchair. There isa large aquarium near her, but the fish do not seem to mind at all.</t>
  </si>
  <si>
    <t>I regained consciousness and opened my eyes. I slowly remembered that I was shoot.        My chest hurts. A nurse came in 'Oh, welcome back Mr. Cole. It took you a whole week to   come back among us. But in another 2 weeks you will be ready to go home'.                 All I could think of is that should've hired somebody to watch that house for me.</t>
  </si>
  <si>
    <t>I regained consciousness and opened my eyes. I slowly remembered that I was beaten to a   pulp by some guy in my own office. My chest hurts. A nurse came in 'Oh, welcome back Mr.  Cole. It took almost a day to come back among us. But in another 2 days you will be ready to go home'.</t>
  </si>
  <si>
    <t>I slowly opened the door, but the hinges were old and rusty and creaked loudly. All I     could see was an ugly guy's face, the muzzle of a 44 automatic and a large flame and then I just felt like a mule has kicked me in the chest. As darkness came around me I          understood that the murderer has reached Sykes' home before I did.</t>
  </si>
  <si>
    <t>I used the knife to disect the fish. Under the guts I found two hard and round stones.    washed them with water and I looked at them: the Leander pearls were sitting in my palm.</t>
  </si>
  <si>
    <t>I used the knife to disect the fish. There was nothing inside them except blood and guts  filled with some ugly black stuff.</t>
  </si>
  <si>
    <t>The room is empty and not very clean.
The sheets on the bed are greyish and the floor is dirty.</t>
  </si>
  <si>
    <t>Marvin is walking briskly towards the garage and has the look of a rat cornered by a cat. He seems scared that someone might folllow him.</t>
  </si>
  <si>
    <t>It's my gun drawer.</t>
  </si>
  <si>
    <t>I'm in front of City Hospital.</t>
  </si>
  <si>
    <t>As I try to find my way to Wallace's room an imposing nurse steps in front of my and      blocks my advance. 'Sorry sir, no visitors are allowed outside the visiting hours'</t>
  </si>
  <si>
    <t>The hospital room is clean and bright. Wallace is laying in bed and is wearing a black eyea bandage over the chest for some cracked ribs and a cast on his hand, but otherwise looksin a good mood.</t>
  </si>
  <si>
    <t>I'm in an alley in Cat's Slum. It's a gloomy place. Johnny is here - he lives in the area,with his mother. He never knew his father.</t>
  </si>
  <si>
    <t>Wallace's maid is a pleasant lady around 40 that looks puerto-rican or mexican. She openedthe door and stayed in the dooraway, keeping her distance from me. She looks a bit scared.</t>
  </si>
  <si>
    <t>Wallace house is one of those modern buildings in a new residential neighbourhood for the rising upper-class. The sidewalk is paved with granite slabs and there are no trees on thestreet and no birds in the sky. Not my kind of street.</t>
  </si>
  <si>
    <t>.</t>
  </si>
  <si>
    <t>Halcyion Motel has a fancy name but is a cheap one near the interstate and the residents  are mostly hookers and unemployed. The corridor is dimly lit and probably for the better  as it hides the dirt and the cracks in the walls.</t>
  </si>
  <si>
    <t>Boo Dixon is lying on the bed, cold and stiff. A smell of burnt flesh lingers in the room.Somebody tortured him and then thoroughly searched the room. Judging by the mess they leftthey probably didn't found what they were looking for.</t>
  </si>
  <si>
    <t>Wallace's office is as modern as his house. There is a large mahogany desk with a modern  leather chair and the left wall has a safe built in. On the wall there is a portrait of a man, maybe his father or grandfather. A couple of books about aquarium fish  are neatly   stacked on a shelf.</t>
  </si>
  <si>
    <t>My office is a bit shabby and dusty, the desk is old but sturdy and the leather chairs arevery comfortable. I should wipe the dust on the chest of drawers but I have no time now.</t>
  </si>
  <si>
    <t>My office is a bit shabby and dusty, the desk is old but sturdy and the leather chairs arevery comfortable. I should wipe the dust on the chest of drawers but I have no time now.
Dog is here, happy to see me and asking to take him for a walk.</t>
  </si>
  <si>
    <t>Chan's Herbs and Spices Emporium sells lots of spices, herbs and a wide range of dubious  'natural' pills that are guaranteed to cure all illnesses, including impotency, Parkinson disease and rabies. A monkey skeleton is displayed near the counter, to frighten the      customers. At least I hope it is a monkey.</t>
  </si>
  <si>
    <t>Chan has left me alone in his shop while he searches for the ointment in his storage room.I hope it will not take long, I do not like the smell and the skeleton is giving me the   creeps.</t>
  </si>
  <si>
    <t>Chan's Herbs and Spices Emporium sells lots of spices, herbs and a wide range of dubious  'natural' pills that are guaranteed to cure all illnesses, including impotency, Parkinson disease and rabies. The monkey skeleton is still just a pile of bones and Chan has not    forgiven me yet for this.</t>
  </si>
  <si>
    <t>'We are out of secret ointment. Look what you did! It took me a full week to prepare the  skeleton! Please, go away. Go!'</t>
  </si>
  <si>
    <t>Chan has left me alone in his shop while he searches for the ointment in his storage room.I hope it will not take long, I do not like the smell but the place looks much better withthat of pile of bones instead of the creepy skeleton.</t>
  </si>
  <si>
    <t>'We are out of secret ointment. Please come back next week'</t>
  </si>
  <si>
    <t>The street is quiet tonight. There is butcher shop, the local branch of City Bank and     around the corner is Chan's Herbs and Spices Emporium. Down the street there is small     patch of bamboo plants. The mayor believes that we need more green patches in the city.</t>
  </si>
  <si>
    <t>57th street is quiet and with almost no traffic. There is a Bookstore and a Petshop and   both seem to have as many customers as the For Rent shop near them.</t>
  </si>
  <si>
    <t>Syke's house is in a quiet middle-class neighbourhood and looks freshly renovated.        The windows are lit and there is a pick-up truck parked in front.</t>
  </si>
  <si>
    <t>Syke's house is in a quiet middle-class neighbourhood and looks freshly renovated. It alsolooks dark and it is clear that nobody is home.</t>
  </si>
  <si>
    <t>I carefully look through the window to see a gunman sitting on a chair and covering Sykes with his 44. He has a mad look in his eyes. He must be the one who killed   Dixon. On the right a woman is standing  against the wall. She looks scared.</t>
  </si>
  <si>
    <t>A dead woman lies in the shadows, surrounded by some garbage bags. Her purse lays open    near her suggesting a robbery gone wrong. Some old newspapers are scattered on the ground.</t>
  </si>
  <si>
    <t xml:space="preserve">Maria's apartment is small, cosy and sparkling clean. The couch is new and has pillows    with kittens on them. The desk is well organised and even the pens are set paralell to    each other and the chair is aligned with the desk. Everything screams OCD. </t>
  </si>
  <si>
    <t>Maria's apartment is small, cosy and sparkling clean. The couch is new and has pillows    with kittens on them. The video device sitting on her desk disturbed the order of her     penciles. Maria would probably kill me if she could see this. I wish she could.</t>
  </si>
  <si>
    <t>The room is shabby but clean. A naked woman lays on the bed, looking at me.</t>
  </si>
  <si>
    <t>The room is shabby and in disarray. A naked young woman lays on the bed, looking dazed.   There is a blue smoke in the room and I can smell a hint of weed.</t>
  </si>
  <si>
    <t>The speakeasy is located in a non-descriptive brown house with a large wooden oak door    with faded paint. There is no name plaque on the door and not even a street number, only asmall peep window, covered by a wood panel.</t>
  </si>
  <si>
    <t>The man is wearing an Ivy League costume and an arrogant look on his face. He is smoking  turkish cigarettes, judging from the sweet smell that surrounds him. The woman wears a    Balenciaga dress and looks at me as if she has seen a talking kitchen cockroach. There is something in them that gives me the creeps.</t>
  </si>
  <si>
    <t xml:space="preserve">A cocktail glass with dark red lipstick stains and empty whikey glass are left on the bar.The ashtray is filled with turkish cigarettes, one with lipstick marks on the filter. It  seems that the pair forgot their pack of cigarettes and the matches when they left in a   hurry. </t>
  </si>
  <si>
    <t>The couple arrived on time. We're in one of Butcher's warehouses, not used since they     built the new docks. It's a secluded place where nobody hears when you scream.</t>
  </si>
  <si>
    <t>This is not your average bookstore but more like an antiquarian. Sumptuous books with     leather or silk bindings and intricate gold leaf designs are displayed on the shelves. Theguy sitting at the desk is pretending to be absorbed by the study of a ledger and it is   clearly hassled by my presence.The black and gold business cards on his desk read         'Marvin's Rare Books'.</t>
  </si>
  <si>
    <t>I'm in a filthy dark back alley bordered by a wood fences with warped cracked boards.     Hector is here, trying to look like he owns this place.</t>
  </si>
  <si>
    <t>I'm in a filthy dark back alley bordered by a wood fences with warped cracked boards.</t>
  </si>
  <si>
    <t xml:space="preserve">In the last years I worked several cases for the insurance company so the guys are always happy to see me. </t>
  </si>
  <si>
    <t>The basement is dark an damp. I can hear the rats running along the walls and water       dripping from a pipe. At least I hope it's only water. Near a wall, half hidden by a thickpipe, a small body is covered with a dirty sheet. I already know what it is started to cryThe kid was almost naked and shot in the head with a 22. I picked him up and took him to  Butcher for a decent burial.</t>
  </si>
  <si>
    <t>The basement is dark an damp. I can hear the rats running along the walls and water       dripping from a pipe. At least I hope it's only water. Near a wall, half hidden by a thickpipe, a kid is sitting on the ground, half asleep. His clothes are ragged and dirty and heis bruised, but he is alive. 'Take me to Butcher' he whispers as I pick him up.</t>
  </si>
  <si>
    <t>The book masquerades as art but it's full of porn pictures and some of the models look fartoo young, probably teenagers. A masked man and woman dressed in role-playing clothes     appear in most of the pictures.</t>
  </si>
  <si>
    <t>As I opened the door I guy came from the shadows and punched me in the jaw with a box. I  fell down and tried to cover my face but he kicked me in the groin.</t>
  </si>
  <si>
    <t>For the last 3 years on Sunday afternoon I go at Butcher's and have a glass of old scotch whiskey while we play a game of chess. Butcher is not a butcher, but he owns a bar called 'The Butcher' down the street. He sometimes wears an old butcher's leather apron stained  with blood or maybe just paint. He says it was his father's. Who was also called Butcher, but wasn't a butcher. He was a hitman for the Miami mob, hence his nickname.</t>
  </si>
  <si>
    <t>I should have done a much better job.</t>
  </si>
  <si>
    <t>LocationID</t>
  </si>
  <si>
    <t>Text</t>
  </si>
  <si>
    <t>Item1 ID</t>
  </si>
  <si>
    <t>Item2 ID</t>
  </si>
  <si>
    <t>I carefully loaded the gun and then spun the cylinder. It rotated smoothly. I cleaned and invisible speck of dust from my gun and put in back in my fast draw holster</t>
  </si>
  <si>
    <t>The dog gulped the steak in 2 seconds then looked at me with mean eyes and growled. No, weare not friends yet.</t>
  </si>
  <si>
    <t>The dog gulped the steak in 2 seconds then looked at me, wagged his tail, and ran away.   Well, at least he's not growling at me anymore</t>
  </si>
  <si>
    <t>The dog gulped the steak in 2 seconds then looked at me, wagged his tail, and licked my   hand. We are friends now.</t>
  </si>
  <si>
    <t>I used the pliers to straighten the wire and to create a hook at the end.</t>
  </si>
  <si>
    <t>I carefully inserted the wire through the window and tried to unlock my car. I failed.    I need to straighten the wire and have some kind of hook at it's end.</t>
  </si>
  <si>
    <t>I carefully inserted the wire through the window and used the hook to unlock my car.</t>
  </si>
  <si>
    <t>I tied the wire on the stick and now I have some sort of a hook with a wooden handle.</t>
  </si>
  <si>
    <t>I used the pliers to create a loop at the end of the wire.</t>
  </si>
  <si>
    <t>I used the pliers to create a loop at the end of the wire. Now I have a looped wire with awooden handle.</t>
  </si>
  <si>
    <t>I filed the fork into some kind of crude screwdriver.</t>
  </si>
  <si>
    <t>I picked a piece of sausage and ate it. It is really yummy!</t>
  </si>
  <si>
    <t>I filed the skeleton's bone and created a skeleton key.</t>
  </si>
  <si>
    <t>Using the black marker I modified the name on the badge. It now says 'Dr. Cole'</t>
  </si>
  <si>
    <t>I attached my photo over the generic picture on the badge.</t>
  </si>
  <si>
    <t>I pinned the badge on the robe.</t>
  </si>
  <si>
    <t>It's already pinned on the robe.</t>
  </si>
  <si>
    <t>Using my high tech skeleton key I unlocked the door.</t>
  </si>
  <si>
    <t>It took some time and some splashing but I eventually caught the silver fish.</t>
  </si>
  <si>
    <t>I cannot reach the black fish - the fishnet is too short.</t>
  </si>
  <si>
    <t>The black fish were slow and it was easy to catch them with the fishnet</t>
  </si>
  <si>
    <t>I used the knife to disect the fish. Under the guts I found two hard and round stones.    I washed them with water and I looked at them: the Leander pearls were sitting in my palm.</t>
  </si>
  <si>
    <t>I used the small brass key to unlock the file cabinet.</t>
  </si>
  <si>
    <t>It's a stick with a wire hook.</t>
  </si>
  <si>
    <t>It's a stick with a looped wire tied on it.</t>
  </si>
  <si>
    <t>It's a long fishnet with a wooden handle.</t>
  </si>
  <si>
    <t>It's a very rough, but efficient, skeleton key.</t>
  </si>
  <si>
    <t>It's a badge with my picture and the name 'Jane Doe'.</t>
  </si>
  <si>
    <t>It's a badge with a young woman's picture and the name 'Dr. Cole'.</t>
  </si>
  <si>
    <t>It's a badge with my picture and the name 'Dr. Cole'.</t>
  </si>
  <si>
    <t>It's a photo of me since I renewed my PI identification.</t>
  </si>
  <si>
    <t>It's empty.</t>
  </si>
  <si>
    <t>It's a large juicy beefsteak.</t>
  </si>
  <si>
    <t>These are some samples of home-made, raw, smoked chilli sausage. They smell delicious.</t>
  </si>
  <si>
    <t>It's a pile of bones that used to be a nicely-constructed skeleton. I only recognize the  cranium and a thick thigh bone.</t>
  </si>
  <si>
    <t>The cranium has very large teeth and prominent zygomatic arches.</t>
  </si>
  <si>
    <t>The woman is young and has a nice silhouette.  Her hair is brown and her eyes have black  marks under them. A sign of too many lost nights.</t>
  </si>
  <si>
    <t>Johnny is about 12. He wears some old trousers and a rather new shirt, both too large for him. He tries to look like he is thinking about the deep meaning of life, but only looks   bored.</t>
  </si>
  <si>
    <t>The Fish magazine is over 11 months old, but looks almost brand new. I never knew there   were so many varieties of colorful fish. On the cover there is an address written in blue pen:  '57th street.'  Also noted is the word 'pas'. I wonder what it means?</t>
  </si>
  <si>
    <t>The cloth iron smells of burnt flesh. The murderer used it to burn Dixon's feet.</t>
  </si>
  <si>
    <t>The tanks are filled with colorful fish of different sizes and form. I do not recognize   any of them. I am more used to seeing the fish on my plate.</t>
  </si>
  <si>
    <t>The nurse is tall, has shiny black hair and green eyes, and looks very professional.</t>
  </si>
  <si>
    <t>I open the file, read the list and can't believe my luck. Sykes is number 3 on the  list!</t>
  </si>
  <si>
    <t xml:space="preserve">The electric panel has red lighting on it and the words 'Danger - Do not open'. </t>
  </si>
  <si>
    <t>It's a generic sample badge with a young lady's photo and the name 'Jane Doe' on it.</t>
  </si>
  <si>
    <t>The man is wearing an Ivy League costume and an arrogant look on his face. He is smoking  Turkish cigarettes, judging from the sweet smell that surrounds him.</t>
  </si>
  <si>
    <t>The ashtray is filled with Turkish cigarettes, one with lipstick smudges  on the filter.</t>
  </si>
  <si>
    <t>The body of the woman shows clear signs that she was strangled. This is no robbery gone   wrong, but premeditated murder. I believe she is the social worker the boys told me about.</t>
  </si>
  <si>
    <t>The woman is wearing a sweater and pants, but her arrogant smile has disappeared.</t>
  </si>
  <si>
    <t>The album masquerades as art but it's full of porn pictures and some of the models look   far too young, probably teenagers. A masked man and woman dressed in role-playing clothes appear in most of the pictures.</t>
  </si>
  <si>
    <t>It's a small, heavily-decorated metal chestbox. It is bolted to the shelf.</t>
  </si>
  <si>
    <t>The file cabinet is unlocked, and inside is a file and some sort of film device.</t>
  </si>
  <si>
    <t>The file is full of newspaper clippings and notes about mistreated or murdered homeless   kids in several cities. It looks like Maria believed that all the cases are connected and the murderers are a man and a woman involved in paedophilia.</t>
  </si>
  <si>
    <t>The shelves are full with books about child psychology. There is a chestbox on a shelf.</t>
  </si>
  <si>
    <t>The man is Marvin from the bookstore. He is walking briskly towards a garage and has the  look of a cornered rat. He seems scared that someone might be following him.</t>
  </si>
  <si>
    <t>Marvin is walking briskly towards the garage and has the look of a cornered rat. He seems scared that someone might be following him and tries to hide the parcel that he's carrying under his coat.</t>
  </si>
  <si>
    <t>This is an exhibition-quality fishtank with crystal clear water and lush green plants.    There are 4 fish in the tank: 2 silver fish that swim fast in the upper part of the tank,  and 2 fat black fish that cruise lazily on the bottom.</t>
  </si>
  <si>
    <t>The black fish is fat and looks almost like a balloon, but a balloon with white fangs     coming out of his mouth. It moves lazily on the bottom, looking for something.</t>
  </si>
  <si>
    <t xml:space="preserve">The Leander pearls are about half an inch in diameter and champagne gold in colour. </t>
  </si>
  <si>
    <t>The woman is about 30 years old and her black hair already shows streaks of silver. She islying comfortably on the bed naked and is smiling at me.</t>
  </si>
  <si>
    <t>The hospital is old and will be replaced soon by a new one downtown.</t>
  </si>
  <si>
    <t>Little Bob is about 10 years old and homeless. He is smart and cocky and clean dressed.   Butcher takes care of some of the street kids from the neighborhood. They can always find a warm meal and some clean clothes at his bar and are welcome at his boxing gym.
And sometimes they can also find an odd job and some money.</t>
  </si>
  <si>
    <t>I placed the tape reel in the the video device. It took me some time to understand how to operate it, but eventually images appeared on the screen. There were several short films  with a masked woman having sex with young kids. In some of them there was also a masked   man watching and taking photos. In the last movie the masked man aproached the kid and    shot him in the head with a small automatic. The woman looked happy. I felt sick.</t>
  </si>
  <si>
    <t>I gave the pearls to the man. He took them, looked at them and caressed them.
'They're exquisite. The most perfect pearls in the world. And look at the colour.
You pulled it through Cole! Here it is the reward: 30 grand'. 
I took the money: 'It's always a pleasure to work for you. When you loose the crown's
diamonds, call me.'</t>
  </si>
  <si>
    <t>I raised the gun and aimed at the gunmen. Before I pulled the trigger he saw the movement in the window and raised the gun and fired. He missed. Ms. Sykes pulled a small automatic from under her blouse and shot him twice in the chest. The gunmen turned and looked at herand tried to raise his 44, but failed. The gun exploded in his hand and the bullet hit    Sykes in the chest and they both dropped on the floor. Ms. Sykes started to scream hard.</t>
  </si>
  <si>
    <t>I gave Butcher 15 grand - half of the money. He smiled at the sight of the money roll and just said 'Let's drink to that'</t>
  </si>
  <si>
    <t>I showed the magazine to the girl 'Do you know who published this?' She took the magazine and opened it 'Oh, just look at these fish! Such rare species! This was published by mr.  Wallace for the Aquarium Show that was last year in LA. It was a special edition only for the exhibitors'</t>
  </si>
  <si>
    <t>It's useless.</t>
  </si>
  <si>
    <t>I can now see the impression of a pen on the magazine. It reads 'password: Goldfish'.</t>
  </si>
  <si>
    <t>I wish. But I don't have time now.</t>
  </si>
  <si>
    <t>I put the robe on and combed my hair.</t>
  </si>
  <si>
    <t>I took off the robe.</t>
  </si>
  <si>
    <t>No, I can't do that</t>
  </si>
  <si>
    <t>This looks like a good idea. But on second thought, no, it isn't.</t>
  </si>
  <si>
    <t>There is no use in doing this.</t>
  </si>
  <si>
    <t>There is no use in doing this now.</t>
  </si>
  <si>
    <t>Taken!</t>
  </si>
  <si>
    <t>I know how I look. I don't have to carry it with me.</t>
  </si>
  <si>
    <t>I don't have to carry it with me.</t>
  </si>
  <si>
    <t>Hey, use a fork, not your fingers!</t>
  </si>
  <si>
    <t>The cat looks wild. I'm not going to touch it,</t>
  </si>
  <si>
    <t>I can't catch it with bare hands, it swims too fast.</t>
  </si>
  <si>
    <t>The dog growled at me. I am not going near it!</t>
  </si>
  <si>
    <t>The dog is skittish and avoids me. I can't catch it.</t>
  </si>
  <si>
    <t>The dog is still a bit skittish. I can't catch it.</t>
  </si>
  <si>
    <t>I don't need that!</t>
  </si>
  <si>
    <t>'Good choice sir. That'll be 20$. You'll come back again, you'll see!'</t>
  </si>
  <si>
    <t>I can't. It is kept in place by 4 screws.</t>
  </si>
  <si>
    <t>I took the video device an put it on the desk.</t>
  </si>
  <si>
    <t>Using my high tech skeleton key I unlocked the door and slid inside.</t>
  </si>
  <si>
    <t>I can't take it, Chan is watching me!</t>
  </si>
  <si>
    <t>I attached the stick to the fishnet and created a fishnet with a long handle.</t>
  </si>
  <si>
    <t>I can't do that. The maid is home and she'll call the police.</t>
  </si>
  <si>
    <t>'A stray kid named Bill is missing. Did you heard anything?'
'Nobody cares about stray kids. They live on the streets, the're invisible. You walk past 
them, you don't see them. Papers would not touch the subject with a 10 feet pole. 
Why should I care?'</t>
  </si>
  <si>
    <t>'Jake, what do you know about Reno Rents?'
'Give me story to write and I might find something'</t>
  </si>
  <si>
    <t>'Jake, what do you know about Reno Rents?'
'It's not a real company. It's shady guy that rents some dilapidated warehouses. 
I heard that he rented one to a couple. Here's the address.'</t>
  </si>
  <si>
    <t>I'll just call the cops now.</t>
  </si>
  <si>
    <t>'What's in the parcel, Marvin?'
'I swear I don't know. It's books, but not mine. They made me deliver them.'
'Cut the crap. You know what's in the parcel, you wrapped it up! Who's they, Marvin?'
'A man and a woman. Said they would pay me 5$ for each delivery or kill me if I refuse.
He calls and tells me where to deliver the parcel.'</t>
  </si>
  <si>
    <t>I yelled 'Stop!'. The man never looked back and just started to walk faster, running away.</t>
  </si>
  <si>
    <t>'Come here, Dog! Who's a good dog?'</t>
  </si>
  <si>
    <t>'Hey, Marvin!'
The man never looked back and just started to walk faster, running away.</t>
  </si>
  <si>
    <t>No, I do not want to attract the gunman's attention.</t>
  </si>
  <si>
    <t>All I can say is a prayer. If I only knew one.</t>
  </si>
  <si>
    <t>'Hey, open up'. There was no answer.</t>
  </si>
  <si>
    <t>'Then send them. Nobody can connect us with them. All you can see in those films are      persons wearing masks. Not us. Who do you think cares about the stray kids? Nobody.       They're invisible! People walk on streets and never see them. Our lawyer will have the    charges dismissed in a second. We'll just move to another town with other invisible kids.'
'I care. We care.'  Butcher's voice was hoarse.</t>
  </si>
  <si>
    <t>I saw the woman taking out an automatic from her pocket and aiming it at Butcher. I shot  her twice in the chest while Butcher was working on the man with his butcher axe. He then called his men and cleaned the place and they even put the dust back and the warehouse    looked again as deserted as ever. Then we went home.
And Sunday we will meet again for a game of chess and a glass of good whiskey.</t>
  </si>
  <si>
    <t>'Get him, Dog, get him!'</t>
  </si>
  <si>
    <t>'Stop man. Arrrgh ...'</t>
  </si>
  <si>
    <t>Sometimes I like talking to myself but this is not the time for that.</t>
  </si>
  <si>
    <t>'I haven't found Dixon yet, but I'm working on it'</t>
  </si>
  <si>
    <t>'We have some unwanted players in the game. Dixon is dead, somebody burned his feet with  an iron.'
'Take care, Cole.'</t>
  </si>
  <si>
    <t>don't care about a 13 years old kid that lives on the streets and has juvenile record.    The police would not use it and a good lawyer would just laugh in your face and bail the  killers. There is nothing you can do. But maybe I can.'
'What can you do?'</t>
  </si>
  <si>
    <t>text</t>
  </si>
  <si>
    <t>No, it will alert the people inside and I don't want that.</t>
  </si>
  <si>
    <t>No, I might cut my hand in the glass.</t>
  </si>
  <si>
    <t>No, he might like it. You never know with these creeps.</t>
  </si>
  <si>
    <t>I am too far away to do that.</t>
  </si>
  <si>
    <t>I punched the door. Then again. And again 
'Hold you horses' somebody said, opened the peep window and asked 'What's your number?'</t>
  </si>
  <si>
    <t>I punched Marvin twice, once in the jaw and next in the liver. He dropped a parcel and    leaned against the wall.</t>
  </si>
  <si>
    <t xml:space="preserve">I punched Marvin again, and flattened his the nose. </t>
  </si>
  <si>
    <t>Naah, random acts of senseless violence might feel rewarding for some people, but that's  not my style.</t>
  </si>
  <si>
    <t>No, violence is not the answer.</t>
  </si>
  <si>
    <t>I punched the skeleton. With a rattling noise it fell down into a pile of loose bones.</t>
  </si>
  <si>
    <t>I can't. I'm on the ground and I'm dizzy.</t>
  </si>
  <si>
    <t>ObjectID</t>
  </si>
  <si>
    <t xml:space="preserve">Well, money is money, never enough. I have </t>
  </si>
  <si>
    <t>It's my Smith and Wesson Model 10 Police Special revolver. And it's loaded.</t>
  </si>
  <si>
    <t>It's a wire with one end bent into a hook.</t>
  </si>
  <si>
    <t>It's a wire with one end bent into a loop.</t>
  </si>
  <si>
    <t>It's a fishnet I made using a wire and lady stockings.</t>
  </si>
  <si>
    <t>It's my Smith and Wesson Model 10 Police Special revolver. Rather old, but well cared for.The gun is well cleaned, oiled and empty.</t>
  </si>
  <si>
    <t>Just some .38 Special bullets for my gun.</t>
  </si>
  <si>
    <t>It's a screwdriver made from a filed fork.</t>
  </si>
  <si>
    <t>It's a white robe with a badge pinned on it.</t>
  </si>
  <si>
    <t>The top drawer is for things that I use daily. The others are sort of collect-all drawers,full of knick-knacks and probably spiders.</t>
  </si>
  <si>
    <t>Well, every room has a door. This just happens to be the door to the street.</t>
  </si>
  <si>
    <t>It's my new rotary phone - a modern luxury.</t>
  </si>
  <si>
    <t>The poster is a signed gift from the model and shows her best side. It's a pity I found   her floating in the harbour last year.</t>
  </si>
  <si>
    <t>It's my desk lamp.</t>
  </si>
  <si>
    <t>It's my desk lamp. It casts a pleasant light on the desk.</t>
  </si>
  <si>
    <t>It's my Smith and Wesson Model 10 Police Special revolver. Rather old, but well cared for.The gun is well cleaned, oiled and empty. There are some bullets around it.</t>
  </si>
  <si>
    <t>It's a sturdy metal wire, a bit rusty but quite thick.</t>
  </si>
  <si>
    <t>It's a wooden stick.</t>
  </si>
  <si>
    <t>The dog looks like some sort of bulldog. He seems lost and hungry.</t>
  </si>
  <si>
    <t>It's my beat up Ford Mustang. Currently the motor doesn't run, but I will fix it as soon  as I have money.</t>
  </si>
  <si>
    <t>It's closed.</t>
  </si>
  <si>
    <t>There is a small file inside the glovebox.</t>
  </si>
  <si>
    <t xml:space="preserve">It's a small triangular metal file with a wooden handle. </t>
  </si>
  <si>
    <t>It's a metal fork. You know, the kind you use for eating.</t>
  </si>
  <si>
    <t>It's a skeleton of a monkey, I believe. The bones are too thick to be human. I hope.</t>
  </si>
  <si>
    <t>It's a thick thigh bone.</t>
  </si>
  <si>
    <t xml:space="preserve">Chan is always smiling and looks about 50 years old, but he could easily be 30 or 70. His hands are stained from the powders he prepares and he smells of cinammon and ginger. </t>
  </si>
  <si>
    <t>These are Carolina Reaper peppers - the hottest peppers in the world.</t>
  </si>
  <si>
    <t>It's a box of Wild Dragon erection pills. I do not need them yet.</t>
  </si>
  <si>
    <t>The jars are filled with spices and herbs I have never seen before.</t>
  </si>
  <si>
    <t>Butcher's real name is McKenna and he used to be a mobster. Word on the street is that he still is, but he went legit when his daughter was born. Well, almost legit.</t>
  </si>
  <si>
    <t>Little Bob is about 10 years old and homeless. He is smart and cocky and clean dressed.</t>
  </si>
  <si>
    <t xml:space="preserve">Hector is about 16 and tries hard to look older and mean. I can see he is a bright        teenager and streetwise. </t>
  </si>
  <si>
    <t>Door of room 101 is closed.</t>
  </si>
  <si>
    <t>Door of room 102 is closed.</t>
  </si>
  <si>
    <t>Door of room 103 is closed.</t>
  </si>
  <si>
    <t>Door of room 104 is closed.</t>
  </si>
  <si>
    <t>Door of room 105 is closed.</t>
  </si>
  <si>
    <t>It's the door to the hotel corridor.</t>
  </si>
  <si>
    <t xml:space="preserve">The white robe is a bit crumpled, but clean and has no rips. </t>
  </si>
  <si>
    <t xml:space="preserve">The bedstand drawer is closed. </t>
  </si>
  <si>
    <t>It's a pair of thigh high women's silk stockings</t>
  </si>
  <si>
    <t>Several old glossy magazines with scantily dressed women on the cover are scattered all
over the floor. Some are crumpled and show signs of extensive use, especialy the Hustler. Hidden beneath them is a last year's issue of Aquarium Fish magazine.</t>
  </si>
  <si>
    <t>The girl is young and rather good looking, except for her large brown eyes that lack any  sparkle. Somehow the fish look more intelligent than her.</t>
  </si>
  <si>
    <t xml:space="preserve">Wallace's house is a new modern design and is  covered in white limestone. The double oak door is tall and wide. On the wall on the right I can see an electric panel box. </t>
  </si>
  <si>
    <t>It's a large mahogany desk with a modern  comfy-looking leather chair.</t>
  </si>
  <si>
    <t>The safe is very modern and has an electronic password lock.</t>
  </si>
  <si>
    <t>The double oak door is tall and wide but I cannot find any button for a bell.</t>
  </si>
  <si>
    <t>This is the main fuse for the house.</t>
  </si>
  <si>
    <t>The insurance agent is happy to see me. I have worked a few cases for him in the past and saved him a bag full of money.</t>
  </si>
  <si>
    <t>The paint is chipped and fading on the large wooden oak door. There is no name plaque on  the door and not even a street number, only a smallpeep window, covered by a wood panel.</t>
  </si>
  <si>
    <t>The black guy is wearing an expensive smile and an even more expensive evening suit.      I presume he is the owner or the manager of the speakeasy.</t>
  </si>
  <si>
    <t>The pianinst is playing jazz and he is really good at it. I would spend some time here to listen him playing.</t>
  </si>
  <si>
    <t>The woman is wearing a Balenciaga dress and a superior smile.</t>
  </si>
  <si>
    <t>The postcard is addressed to Maria. It must have been from a special friend because she   kept it.</t>
  </si>
  <si>
    <t>Butcher is wearing his father's old leather apron stained with old blood and carries a    butcher's axe in his right hand.</t>
  </si>
  <si>
    <t>The parcel is wrapped in plain brown paper. Inside the parcel is a picture album and a    tape reel.</t>
  </si>
  <si>
    <t>It's a tape reel and I presume it is a porn movie.</t>
  </si>
  <si>
    <t>The garage looks deserted and dark.</t>
  </si>
  <si>
    <t>The grafitti is drawn in chalk and it looks fresh. There are signs on the wall that this  place is often used for chalk graffiti.</t>
  </si>
  <si>
    <t>The inside of the chestbox is covered in purple plush. I can see some old family pictures and a small brass key .</t>
  </si>
  <si>
    <t>The couch is new and has pillows with kittens on them. It is very comfortable.</t>
  </si>
  <si>
    <t>The file cabinet is locked.</t>
  </si>
  <si>
    <t>It is a small brass key.</t>
  </si>
  <si>
    <t>It is the kind of device used in Hollywood Studios for checking the film tapes.</t>
  </si>
  <si>
    <t>The car is a black Hudson.</t>
  </si>
  <si>
    <t>It's the entrance into the bookstore.</t>
  </si>
  <si>
    <t>It's the entrance into the bookstore. There is a message on the door saying 'Closed'.</t>
  </si>
  <si>
    <t>It's the entrance into the petstore.</t>
  </si>
  <si>
    <t>It's the exit from the bookstore.</t>
  </si>
  <si>
    <t>It's the exit from the petstore.</t>
  </si>
  <si>
    <t>I got you kid. You're safe now. I got you.'</t>
  </si>
  <si>
    <t>Display Name</t>
  </si>
  <si>
    <t>Object</t>
  </si>
  <si>
    <t>Location</t>
  </si>
  <si>
    <t>Visible</t>
  </si>
  <si>
    <t>Use</t>
  </si>
  <si>
    <t>Money</t>
  </si>
  <si>
    <t>Inventory</t>
  </si>
  <si>
    <t>Loaded gun</t>
  </si>
  <si>
    <t>Bent wire</t>
  </si>
  <si>
    <t>Looped wire</t>
  </si>
  <si>
    <t xml:space="preserve">Tied Stick </t>
  </si>
  <si>
    <t>Hook with handle</t>
  </si>
  <si>
    <t>Loop with handle</t>
  </si>
  <si>
    <t>Fish net</t>
  </si>
  <si>
    <t>Fish net short</t>
  </si>
  <si>
    <t>Fishnet long</t>
  </si>
  <si>
    <t>Skeleton key</t>
  </si>
  <si>
    <t>Gun</t>
  </si>
  <si>
    <t>Bullets</t>
  </si>
  <si>
    <t>Badge</t>
  </si>
  <si>
    <t>Badge0</t>
  </si>
  <si>
    <t>Badge1</t>
  </si>
  <si>
    <t>Badge2</t>
  </si>
  <si>
    <t>Screwdriver</t>
  </si>
  <si>
    <t>Robe</t>
  </si>
  <si>
    <t>Robe pin</t>
  </si>
  <si>
    <t>Drawer</t>
  </si>
  <si>
    <t>office_empty.png</t>
  </si>
  <si>
    <t>Door</t>
  </si>
  <si>
    <t>My Door</t>
  </si>
  <si>
    <t>Phone</t>
  </si>
  <si>
    <t>Poster</t>
  </si>
  <si>
    <t>Blackboard</t>
  </si>
  <si>
    <t>Lamp</t>
  </si>
  <si>
    <t>Clock</t>
  </si>
  <si>
    <t>Photo</t>
  </si>
  <si>
    <t>Markers</t>
  </si>
  <si>
    <t>Gun and bullets</t>
  </si>
  <si>
    <t>gundrawer.png</t>
  </si>
  <si>
    <t>Bamboo</t>
  </si>
  <si>
    <t>street_dog.png</t>
  </si>
  <si>
    <t>Wire</t>
  </si>
  <si>
    <t>Stick</t>
  </si>
  <si>
    <t>Dog</t>
  </si>
  <si>
    <t>Car</t>
  </si>
  <si>
    <t>Glovebox</t>
  </si>
  <si>
    <t>CarInterior.png</t>
  </si>
  <si>
    <t>File</t>
  </si>
  <si>
    <t>Meat</t>
  </si>
  <si>
    <t>Butcher2.png</t>
  </si>
  <si>
    <t>Fork</t>
  </si>
  <si>
    <t>Sausage</t>
  </si>
  <si>
    <t>Butcher</t>
  </si>
  <si>
    <t>Skeleton</t>
  </si>
  <si>
    <t>SpiceShop1.png</t>
  </si>
  <si>
    <t>Pile of bones</t>
  </si>
  <si>
    <t>SpiceShop3.png</t>
  </si>
  <si>
    <t>Bone</t>
  </si>
  <si>
    <t>Cranium</t>
  </si>
  <si>
    <t>Shop Owner</t>
  </si>
  <si>
    <t>Chilli peppers</t>
  </si>
  <si>
    <t>Pills</t>
  </si>
  <si>
    <t>Jars</t>
  </si>
  <si>
    <t>Jake</t>
  </si>
  <si>
    <t>bar1_2.png</t>
  </si>
  <si>
    <t>Dancer</t>
  </si>
  <si>
    <t>Butcher at Bar</t>
  </si>
  <si>
    <t>ButcherBar.png</t>
  </si>
  <si>
    <t>Bottle</t>
  </si>
  <si>
    <t>Kid</t>
  </si>
  <si>
    <t>ButcherBarKid.png</t>
  </si>
  <si>
    <t>Johnny</t>
  </si>
  <si>
    <t>Kid1.png</t>
  </si>
  <si>
    <t>Hector</t>
  </si>
  <si>
    <t>BackAlley.png</t>
  </si>
  <si>
    <t>Black Cat</t>
  </si>
  <si>
    <t>BlackCat</t>
  </si>
  <si>
    <t>Door101</t>
  </si>
  <si>
    <t>Motel1.png</t>
  </si>
  <si>
    <t>Door102</t>
  </si>
  <si>
    <t>Door103</t>
  </si>
  <si>
    <t>Door104</t>
  </si>
  <si>
    <t>Door105</t>
  </si>
  <si>
    <t>Pliers</t>
  </si>
  <si>
    <t>EmptyRoomPliers.png</t>
  </si>
  <si>
    <t>ExitDoor 101</t>
  </si>
  <si>
    <t>ExitDoorWoman1</t>
  </si>
  <si>
    <t>Woman1.png</t>
  </si>
  <si>
    <t>EmptyRoom.png</t>
  </si>
  <si>
    <t>ExitDoor103</t>
  </si>
  <si>
    <t>Silk Stockings</t>
  </si>
  <si>
    <t>ExitDoorWoman2</t>
  </si>
  <si>
    <t>Woman2.png</t>
  </si>
  <si>
    <t>Magazines</t>
  </si>
  <si>
    <t>Murder1a.png</t>
  </si>
  <si>
    <t>Fish Magazine</t>
  </si>
  <si>
    <t>Iron</t>
  </si>
  <si>
    <t>ExitDoor105</t>
  </si>
  <si>
    <t>Girl</t>
  </si>
  <si>
    <t>FishStore.png</t>
  </si>
  <si>
    <t>Fish tanks</t>
  </si>
  <si>
    <t>Wallace</t>
  </si>
  <si>
    <t>HospitalFish.png</t>
  </si>
  <si>
    <t>Nurse</t>
  </si>
  <si>
    <t>Hospital.png</t>
  </si>
  <si>
    <t>Maid</t>
  </si>
  <si>
    <t>Maid.png</t>
  </si>
  <si>
    <t>House</t>
  </si>
  <si>
    <t>Maid2.png</t>
  </si>
  <si>
    <t>Desk</t>
  </si>
  <si>
    <t>OfficeX.png</t>
  </si>
  <si>
    <t>Safe</t>
  </si>
  <si>
    <t>Files</t>
  </si>
  <si>
    <t>Books</t>
  </si>
  <si>
    <t>Wallace Door</t>
  </si>
  <si>
    <t>Panel</t>
  </si>
  <si>
    <t>Fuse</t>
  </si>
  <si>
    <t>Man</t>
  </si>
  <si>
    <t>Insurance Man</t>
  </si>
  <si>
    <t>Insurance.png</t>
  </si>
  <si>
    <t>Speakeasy Door</t>
  </si>
  <si>
    <t>SpeakeasyOutside.png</t>
  </si>
  <si>
    <t>Speakeasy.png</t>
  </si>
  <si>
    <t>Pianist</t>
  </si>
  <si>
    <t>Woman</t>
  </si>
  <si>
    <t>ManSpeakeasy</t>
  </si>
  <si>
    <t>Speakeasy1.png</t>
  </si>
  <si>
    <t>Ashtray</t>
  </si>
  <si>
    <t>Speakeasy2.png</t>
  </si>
  <si>
    <t>Matches</t>
  </si>
  <si>
    <t>Body</t>
  </si>
  <si>
    <t>DeadWoman.png</t>
  </si>
  <si>
    <t>Newspapers</t>
  </si>
  <si>
    <t>Woman bag</t>
  </si>
  <si>
    <t>Postcard</t>
  </si>
  <si>
    <t>BadMan</t>
  </si>
  <si>
    <t>EndScene.png</t>
  </si>
  <si>
    <t>Marvin</t>
  </si>
  <si>
    <t>Garage_man.png</t>
  </si>
  <si>
    <t>Parcel</t>
  </si>
  <si>
    <t>Garage2.png</t>
  </si>
  <si>
    <t>Book</t>
  </si>
  <si>
    <t>Tape Reel</t>
  </si>
  <si>
    <t>Garage</t>
  </si>
  <si>
    <t>Garage.png</t>
  </si>
  <si>
    <t>Grafitti</t>
  </si>
  <si>
    <t>Chestbox</t>
  </si>
  <si>
    <t>MariaHouse.png</t>
  </si>
  <si>
    <t>Couch</t>
  </si>
  <si>
    <t>Plant</t>
  </si>
  <si>
    <t>File Cabinet</t>
  </si>
  <si>
    <t>File Cabinet Locked</t>
  </si>
  <si>
    <t>Small Key</t>
  </si>
  <si>
    <t>Video Device</t>
  </si>
  <si>
    <t>Shelves</t>
  </si>
  <si>
    <t>StreetPet.png</t>
  </si>
  <si>
    <t>Bookstore Door</t>
  </si>
  <si>
    <t>Bookstore Closed Door</t>
  </si>
  <si>
    <t>Petshop Door</t>
  </si>
  <si>
    <t>ExitDoorBookstore</t>
  </si>
  <si>
    <t>Bookstore.png</t>
  </si>
  <si>
    <t>ExitDoorPetshop</t>
  </si>
  <si>
    <t>BookstoreMan</t>
  </si>
  <si>
    <t>ManOnStreet</t>
  </si>
  <si>
    <t>StreetPet_man.png</t>
  </si>
  <si>
    <t>Fish tank</t>
  </si>
  <si>
    <t>CatchFish.png</t>
  </si>
  <si>
    <t>HouseEmpty</t>
  </si>
  <si>
    <t>SykesHouseOutside1.png</t>
  </si>
  <si>
    <t>SykesHouseOutside.png</t>
  </si>
  <si>
    <t>DoorSykes</t>
  </si>
  <si>
    <t>Window</t>
  </si>
  <si>
    <t>Sykes</t>
  </si>
  <si>
    <t>SykesRobbed.png</t>
  </si>
  <si>
    <t>Ms. Sykes</t>
  </si>
  <si>
    <t>Gunman</t>
  </si>
  <si>
    <t>Knife</t>
  </si>
  <si>
    <t>Silver Fish</t>
  </si>
  <si>
    <t>Black Fish</t>
  </si>
  <si>
    <t>Pearls</t>
  </si>
  <si>
    <t>Woman1</t>
  </si>
  <si>
    <t>Woman2</t>
  </si>
  <si>
    <t>Hospital</t>
  </si>
  <si>
    <t>Hospital0.png</t>
  </si>
  <si>
    <t>Hospital Door</t>
  </si>
  <si>
    <t>Ointment</t>
  </si>
  <si>
    <t>ID</t>
  </si>
  <si>
    <t>Initial screen</t>
  </si>
  <si>
    <t>ColeHospital.png</t>
  </si>
  <si>
    <t>ColeShot.png</t>
  </si>
  <si>
    <t>CutFIsh.png</t>
  </si>
  <si>
    <t>DogAttack2.png</t>
  </si>
  <si>
    <t>FishMag.png</t>
  </si>
  <si>
    <t>Garage15.png</t>
  </si>
  <si>
    <t>Garage911.png</t>
  </si>
  <si>
    <t>Garage13.png</t>
  </si>
  <si>
    <t>Garage1207.png</t>
  </si>
  <si>
    <t>map.png</t>
  </si>
  <si>
    <t>Motel2.png</t>
  </si>
  <si>
    <t>office_empty_dog.png</t>
  </si>
  <si>
    <t>SpiceShop2.png</t>
  </si>
  <si>
    <t>SpiceShop4.png</t>
  </si>
  <si>
    <t>street.png</t>
  </si>
  <si>
    <t>Postcard.png</t>
  </si>
  <si>
    <t>MariaHouse2.png</t>
  </si>
  <si>
    <t>Chestbox.png</t>
  </si>
  <si>
    <t>OpenChestbox.png</t>
  </si>
  <si>
    <t>BackAlley2.png</t>
  </si>
  <si>
    <t>DeadKid.png</t>
  </si>
  <si>
    <t>KidAlive1.png</t>
  </si>
  <si>
    <t>Matches.png</t>
  </si>
  <si>
    <t>Book2.png</t>
  </si>
  <si>
    <t>Film.png</t>
  </si>
  <si>
    <t>SuckerPunch.png</t>
  </si>
  <si>
    <t>TheEnd.png</t>
  </si>
  <si>
    <t>Title2.png</t>
  </si>
  <si>
    <t>Bent Wire</t>
  </si>
  <si>
    <t>Looped Wire</t>
  </si>
  <si>
    <t>Anything else</t>
  </si>
  <si>
    <t>panel</t>
  </si>
  <si>
    <t>skeleton key</t>
  </si>
  <si>
    <t>I attached the silk stockings to the looped wire and created a fishnet.</t>
  </si>
  <si>
    <t>I attached the silk stockings to the looped wire and created a long fishnet.</t>
  </si>
  <si>
    <t>Hector, stay here and watch the house. When I'll be back, tell me everything that happened.</t>
  </si>
  <si>
    <t>It's the Aquarium Fish magazine. I never knew that there are some many and colorful fishesOn the cover there is an address written in blue pen: 57 Street and underneath a fragment of a word: pas. I wonder what it means?</t>
  </si>
  <si>
    <t>The fishstore is full of aquariums and colorful fish. A young airy girl sits at the       counter and looks fascinated by the them.</t>
  </si>
  <si>
    <t>Screen</t>
  </si>
  <si>
    <t>x</t>
  </si>
  <si>
    <t>Suckerpunch.png</t>
  </si>
  <si>
    <t>'Jake, I can see you're working again. That's good whiskey.'
'Cut the crap. What do you want?'
'The Leander pearls. What do you know about them?'
'I wrote an article about the Invisible Burgler back then. Nobody found any clues. If you have any info about them, I want the story.'</t>
  </si>
  <si>
    <t>'Well, it might be connected with a case about child pornography and murder. The kids     
might be invisible for the paper, but those who buy the porn might just be pillars of the 
community. You might have a story here.'
'I might or might not. Depends on how you can back it up. Come back when you have a story'</t>
  </si>
  <si>
    <t>'Do you have many vegans shopping here?'
'Well, the number is increasing. Once they taste my home made pork sausages or the beef   steak, they keep coming back for more.'</t>
  </si>
  <si>
    <t>'So, Butcher, what's the hurry?'
'Have you ever heard about the Leander Pearls?'
'I seem to remember something about some pearls, but that was an old case, about 10 years 
ago, a bit before my time. If I remember correctly they were not found.'</t>
  </si>
  <si>
    <t>'Well, let's say that at that time I had an interest in the business, so any high value   
items came my way. And these were really expensive.'
'How much is very expensive?'
'About 250 grand expensive.'</t>
  </si>
  <si>
    <t>Butcher brought 2 glasses and poured some old whiskey. 'Good job Cole, you found the kid!'
'I found him and I know who kidnapped him. They planned to kill him. I should call the    police now.'
'And what would that accomplish? You have no hard evidence - only some pictures and a reelof film, and the culprits were wearing masks.'</t>
  </si>
  <si>
    <t>'The kid can testify and pick them up from a line-up.'
'Nobody will take into account the deposition of a 13 year old kid that lives on the
streets and has a juvenile record. The police will not use it and a good lawyer would justlaugh in your face and bail the culprits. There is nothing you can do. But maybe I can.'
'What can you do?'</t>
  </si>
  <si>
    <t>'So, what's up with the kid?'
'Little Bob here has a problem and you might be able to help. Speak up, Bobby.'</t>
  </si>
  <si>
    <t>'He's 13, but he's tall and strong. Yes, Johnny, he lives in Cat's Slum. Also Hector, but he is older. He usually stays in the Back Alley.'
'OK Bobby, I'll keep an eye for Bill. I'll tell Butcher what I find.'
'Thank you Mr Cole, thanks a lot.'</t>
  </si>
  <si>
    <t>'Listen lady, I almost believed you. But Sykes must have had an accomplice to pull that   heist, and you were just too handy with that automatic. So where are the pearls?'
'I don't know. Now get lost and leave me alone.'</t>
  </si>
  <si>
    <t>'How may I help you, sir? We just received some new rare fish and lots of plants. Just    look at those Tanganyika chiclids! Simply gorgeous!'
'Well, I wouldn't know where to look, except at you.'</t>
  </si>
  <si>
    <t>'I'm Dr. Doe. I came to see Mr Wallace.'
'Nice try, Dr. Jane Doe. I bet you have a boy named Sue. Now get lost.'</t>
  </si>
  <si>
    <t>'I'm dr. Cole. I came to see mr Wallace.'
'He's in room 202, doctor'</t>
  </si>
  <si>
    <t>'I came to see Mr Wallace.'
'Mr. Wallace is in hospital. Oh, we had a break-in and Mr Wallace was beaten by the thief.I was so afraid! I'm still afraid at night and I only sleep with the lights on!'
'Can I see Mr Wallace's office? He left me a paper there.'
'Sorry sir, no visitors are allowed when Mr. Wallace is not at home.'</t>
  </si>
  <si>
    <t>'Hello'
'Welcome to Chan's Herbs and Spices Emporium. We specialize in herbs and spices that bringtaste to your food and joy to your life. We have special tea to sleep tight. And special  mix to restore health and vitality. Or maybe you want our secret ginger and ox penis      ointment that bring back your vigour and make your lady to smile?'</t>
  </si>
  <si>
    <t>'Hello, handsome. I was feeling kinda lonely, and guess what? You came in!
Do want to join me?'
'It's tempting. I'm in a hurry now, but I'll come back later.'</t>
  </si>
  <si>
    <t>'Hello. My name is Cole. I'm looking for Bill. Have you seen him?'
'We don't know anyone called Bill.'
'He's a 13 year old kid and he was last seen with you.'
'We do not socialize with stray kids.'
'I haven't sad that he's a stray kid. It's funny how you guessed.'</t>
  </si>
  <si>
    <t>'We were just leaving and you're in our the way. Next time make an appointment mr. Cole.'
'Yes, there will be a next time for sure.'</t>
  </si>
  <si>
    <t>'I have a story for you. The Leander Pearls case. Are you interested?'
'Sure, go ahead!'
So I give him the full story. Well, I forget to mention Butcher, but he will not mind it.
'Now I got a front page story, Cole. I owe you one.'</t>
  </si>
  <si>
    <t>'Jake, I can see you're working again. That's good whiskey.'
'Cut the crap. What do you want?'
'Nothing, it's just a social call.'</t>
  </si>
  <si>
    <t>'What job did you have for little Bill? Where have you sent him?'
'I don't know any Bill. Now get out of here!'</t>
  </si>
  <si>
    <t>SpiceShop1.png
SpiceShop3.png</t>
  </si>
  <si>
    <t>Myself</t>
  </si>
  <si>
    <t>Speakeasy door</t>
  </si>
  <si>
    <t>The woman is wearing a dark evening dress  accompanied by a ruby necklace. I wonder if sheis the hostess, or just a customer?</t>
  </si>
  <si>
    <t>The matchbox is not one that you find in stores, but the branded kind used for advertisingOn the front it has a picture of a building and on the inside it says 'Reno Rents'.       I have never heard of them.</t>
  </si>
  <si>
    <t>The bag is opened and the contents are spilled onto the ground. The only thing that is    still in the bag is a postcard.</t>
  </si>
  <si>
    <t>The man is wearing a dark business costume and tries to behave like he controls this placebut you can feel that he is uneasy about the situation.</t>
  </si>
  <si>
    <t>The plant is a dieffenbachia with 5 large leafs. I used to have one, but it died of thirst</t>
  </si>
  <si>
    <t xml:space="preserve">The man sitting at the desk is pretending to be absorbed by the study of a ledger and is  clearly hassled by my presence. </t>
  </si>
  <si>
    <t>The silver fish looks prehistoric with a long, narrow, flat body, covered in large thick  scales, and ending at a very large mouth. It moves fast, like a silver shadow.</t>
  </si>
  <si>
    <t>The blackboard is full of pinned bits of paper and business cards. There is a 10$ coupon  for a lapdance bar, a couple of business cards, the plumber's phone number, a yellow memo which says 'Newspaper Jake - usually at Hair of the Dog pub', a photo, some markers and a red memo saying 'Lt.Davies - Homicide - 111-222-456.'</t>
  </si>
  <si>
    <t>It's a set of permanent markers. I have never used them, but you never know when they     might be handy.</t>
  </si>
  <si>
    <t>The mayor decided that we need more green in the city, so he planted some bamboo patches. The plants are thriving - I can see that someone tied them with wire to a stick.</t>
  </si>
  <si>
    <t>The butcher is a large man with hands like shovels, and he keeps checking the sharpness ofhis 10 inch chopper.</t>
  </si>
  <si>
    <t>Jake is a newspaper man that used to drink too much, but knows all the gossip of the city.</t>
  </si>
  <si>
    <t>It's a bottle of 25 years old Macallan, matured in sherry-seasoned casks, and with a hint of dry spice and cocoa.</t>
  </si>
  <si>
    <t>A feral black cat lies in the middle of the alley, eating a rat. It would make a great    picture for National Geographic, but I have no camera.</t>
  </si>
  <si>
    <t>The pliers are old and the red plastic handle lost it's shine long ago, but they are stilla useful tool.</t>
  </si>
  <si>
    <t>Wallace is lying in bed and is wearing a black eye, a bandage over the chest for some     cracked ribs, and a cast on his hand, but otherwise appears to be in a good mood. He is probably wondering who I am.</t>
  </si>
  <si>
    <t>The maid is pleasant looking woman of about 40 years old. She looks uncomfortable and veryscared.</t>
  </si>
  <si>
    <t>Inside the safe are only 2 files, and one of them contains the list with the names and    addresses of persons who attended the Aquarium Fish Show.</t>
  </si>
  <si>
    <t>The books are all about farming exotic fish, and judging by the covers, all have been readseveral times.</t>
  </si>
  <si>
    <t>I used the screwdriver to remove the screws and the panel came off. Inside I can see a    large fuse.</t>
  </si>
  <si>
    <t>I unscrewed the fuse and the house went dark. A few seconds later the maid left the house in a hurry.</t>
  </si>
  <si>
    <t>'That is just an empty box for display. Let me check if I have it in the storage room.'</t>
  </si>
  <si>
    <t>'Take a look at this. You have a story here. Reporter fighting paedophilia and crime!'
'You have nothing here, no proof. Just some pictures of a masked women having a good time
with young boys. You have no proof they're underage and no evidence to identify the woman.
And nobody cares about the homeless. So you have no story. Mind you, she is eye candy! Can
I keep the book?'  'No, you cannot, you old goat!'</t>
  </si>
  <si>
    <t>A dirty alley leads to a garage that looks deserted. The walls are covered with grafitti  drawn with chalk. There is dirt on the ground, cigarette butts and empty seringes.</t>
  </si>
  <si>
    <t>'What guy?'
'I don't know him - he just approached me, gave me the money and said to tell you to
forget about the pearls'.
I sank my fist into his liver as a good-bye and threw him out of my office.</t>
  </si>
  <si>
    <t>The large room is luxurious, with wall-to-wall thick oriental carpets, mahogany tables andbrass lamps for accent light. A pianinst is playing jazz and he is really good at it.     There are few people inside and the tables are stacked with fancy cocktails. A black guy  wearing an expensive smile and an even more expensive evening suit approaches:
'Welcome to our private club, sir'</t>
  </si>
  <si>
    <t>And as I said, each Sunday afternoon we meet for a glass of whiskey and a game of chess.  Today, he called and asked me to visit him. Which is great, except for the fact that todayis Tuesday, not Sunday, and I wonder what has happened.</t>
  </si>
  <si>
    <t>Hector is here. 'Cole, be careful. The Sykes returned home. Then an ugly guy came and he'skeeping them prisoners at gunpoint. Don't use the door, it creaks terribly and he'll hear.'</t>
  </si>
  <si>
    <t>And a 13 year old boy was found dead in a dilapidated warehouse. He was shot in the head  with a 22.</t>
  </si>
  <si>
    <t>I met Butcher 3 years ago when two punks from El Paso kidnapped his 17 year old daughter  for a ransom. I found the girl, a bit shaken, but otherwise in good shape. Then I tracked down those two punks and delivered them to him. I have never seen them since. In fact,    nobody did. I never asked Butcher what happened and he has never spoken about it.
And we remained friends.</t>
  </si>
  <si>
    <t>'Hello. I want some children's books.'
'We are specialized in rare books, sir. Very rare books. And very expensive. Probably not 
the kind of books you usually read, sir. And we receive customers only by appointment.    Have a nice day, sir.'</t>
  </si>
  <si>
    <t>'Hello, Hector. Have you seen Bill lately? He is missing.'
'I saw him Friday. He was with a man and a woman. First, I thought there were two men,
because the woman had short hair and was wearing pants, but it was a woman. 
Then on Sunday, Maria, the social worker, also asked me about Bill, and about the man and the woman.'</t>
  </si>
  <si>
    <t>'And you haven't seem him since? Nor that man or woman?'
'Later, I saw Maria with that man - they were going towards the Tanner's Alley. That's a  bad place to go, full of garbage. Sometimes drug addicts go there and they're dangerous.'</t>
  </si>
  <si>
    <t>'What can you tell me about the Leander pearls?'
'The Invisible Burgler stole them 10 years ago and now they are the Invisible Pearls.     No trace of them. Which is strange, nobody buys pearls to keep them locked. Maybe he sold them in another country, but I doubt that. We still offer a nice finder's fee for them.'
'How nice is nice?' 'About 30 grand nice.'</t>
  </si>
  <si>
    <t>Butcher brought 2 glasses and poured some whiskey.
'Rotten job Cole, I'm so sorry the kid!'
'I found him dead and I know who kidnapped him. I should tell all to the police.'
'And what would that accomplish? You have no hard evidence - only some pictures and reel  of film and the culprits were wearing masks. Nothing to connect with the kid. And they</t>
  </si>
  <si>
    <t>'Let's start by calling them and demanding a piece of their business. Like, 50%. They knowwho I am and would not dare to refuse it straight away. I'll set up a meeting with them atmy old warehouse at the old docks. Be there at 11PM.'</t>
  </si>
  <si>
    <t>'Jake, what do you know about Speakeasy Club?'
'It's a new, high class, members only joint, password at entrance, fancy coktails, strict
dress code. Wearing your face, they wouldn't let you in. Why the sudden interest?'
'Password? That's a new one'
'Yeah. They change it every day and they publish it somewhere, but I don't know where.'</t>
  </si>
  <si>
    <t>'Yes, 10 years ago. This Leader guy had a pair of pearls that were snatched from him safe.Police said that they were stolen by The Invisible Burgler, but they never found out who  he was. He got his nickname because nobody saw him ever, not even the fences who bought   the goods. Anyways, the pearls were never found and no fence touched them.'
'How can you be so sure?'</t>
  </si>
  <si>
    <t>'He might have needed a wheelbarrow to carry them'
'As I am sure you have said more than once in your lifetime, size doesn't matter.'
'Very funny.'
'It is not all about size - it is about the perfect round shape, about the perfect colour,absolutely no blemishes. The pearls were exquisite.'</t>
  </si>
  <si>
    <t>'And why the sudden interest in the pearls?'
'I got a call from a guy named Dixon. He did some work for me long time ago. He also did 3to 5 in Attica, released in 4. He claims that his cell mate was The Invisible Burgler and he talked in his sleep about the pearls. The cell mate was a guy named Sykes and was</t>
  </si>
  <si>
    <t>'Let's start by calling them and demanding a piece of their business. Like, 50%. They knowwho I am and would not dare to refuse it straight away. I'll set up a meeting at my old   warehouse at the old docks. Be there at 11PM.'</t>
  </si>
  <si>
    <t>'Hello, Mr. Cole. My friend Bill is missing. We are buddies and we meet every day, but I  have not seen him since Friday. I looked for him in the ususal place, but no luck. I am   afraid that he's in trouble. Can you find Bill, Mr Cole?'
'Hold your horses Bobby. He might just be wandering around. Besides, I'm working a case   and have no time.'</t>
  </si>
  <si>
    <t>'Please, Mr Cole! I feel he's in trouble. On Friday, he told me that he'd found an easy   job that would bring him a lot of money. He didn't say what, but I saw him leaving with a man I'd never seen before. I didn't liked him. He gave Bill a drink from his pocket flask.'How old is Bill? Who are his friends?'</t>
  </si>
  <si>
    <t>'Where are the pearls, lady?'
'I don't know, I swear. I never knew what Sykes was doing, he never told me anything. Whenhe got out of jail we moved here he was just interested in his exotic fish hobby. He neverhad any pearls.'</t>
  </si>
  <si>
    <t>'Hello Mr. Wallace. I am Cole, private investigator. What happened to you?'
'A burglar beat me up. At least, I think he was a burglar, because he did not take
anything.He ran away when he heard my maid calling the police.'
'Did he say anything?'
'As a matter of fact he did. He asked, 'Where is the list?' I didn't answer, I was scared.</t>
  </si>
  <si>
    <t>'I presume it's the list with the participants at the Aquarium Show. The guy that attackedyou is very dangerous and already killed a man. If you give me the list Imight stop him.'
'I have it at home, in my office. But the maid will not let you in. Come to see me next   week,when I'll be at home.'
'Thank you Mr Wallace.'</t>
  </si>
  <si>
    <t>'Oh, hello stallion! Do you have an appointment? Well, it doesn't matter, I have a couple of free hours till next appoinment. Only 50 bucks for you.'
'Errr, I am looking for a guy named Dixon. Do you know his room number?'
'What are you, some kind of pervert? Do I look like the telephone book to you?'</t>
  </si>
  <si>
    <t>'I'm looking for some friends - a man and a woman. The woman wears pants, so you could notmiss her. Are they here?'
'I believe that thay are at the bar, sir.'</t>
  </si>
  <si>
    <t>I opened my mouth, but Butcher made me a sign to shut up, and said, 'So, just to be clear.This is my town and I want 50% of your little business.'
'What business are you referring to?' asked the man.
'Don't play stupid with me. We know everything about your porn magazines and smut films.  You either agree or we'll send them to police.'</t>
  </si>
  <si>
    <t>'Cole, do you really want to call the police? They're right, they'll get away with it.    They will move to another town and prey on other kids. You're a flatfoot, Cole, and that  makes you some sort of a lawman. Go home and don't look back. I'll stay.'
I knew he was right and I could not speak.</t>
  </si>
  <si>
    <t>The clock stopped working last month when it was hit by a stray bullet shot by Benny      Marciano. Now it always shows 7:30. It's funny because Benny also got 7 and half years forembezzelment.</t>
  </si>
  <si>
    <t>Hair of the Dog Bar has had a bit of a revivement lately, under new ownership. The
strippers dancing on a small scene in a corner look younger and livelier. The walls still have cracks and the tables are still stained, but the booze is not so cheap as it used to be. My informant, Jake, sits at his usual table, sipping an imported beer - a certain signthat he is once again working as a reporter.</t>
  </si>
  <si>
    <t>The butcher shop offers a wide variety of meat products, from German sausages to Kobe beef</t>
  </si>
  <si>
    <t>I'm in The Butcher Bar sitting comfortably on the Chesterfield couch, enjoying a large    glass of old Scotch single malt whiskey. Butcher sits in front of me and  his glass is    already half empty.</t>
  </si>
  <si>
    <t xml:space="preserve">The room is empty and not very clean. The sheets on the bed are greyish and the floor is  dirty. The maintanence guy was here, and he left his pliers on the table and a white robe in a hanger near the door. </t>
  </si>
  <si>
    <t>released a year before Dixon. Now Dixon claims that he was working on a job at some trade show, and he recognised Sykes there and followed him home. He is willing to tell me where Sykes is for a fee. Go and talk with Dixon and find out if he's straight. He has room at  Halcyion Motel. Report to me daily.'</t>
  </si>
  <si>
    <t>'I came to visit mister Wallace'
'Sorry sir, no visitors are allowed outside the visiting hours.'</t>
  </si>
  <si>
    <t>'I'm dr. Cole. I came to see mr Wallace.'
'Nice try dr. Cole. I like your badge photo, I presume that's you before the sex change.  Now get lost.'</t>
  </si>
  <si>
    <t>I shouted 'Dog, atack him' and the dog came growling and sunk his teeth in his thigh,
dropped him to the ground an bit his shoulder.
'Call of you dog, I surrender. Call off your dog, for Christ sake, please'
'Dog, sit and watch him. Why did you attacked me, punk?'
'A guy gave me 50 bucks to bruise you a bit to send you a message.'</t>
  </si>
  <si>
    <t>'Hi Johnny. Have you seen Bill lately?'
'No. I saw him Sunday. Said he had a fat job and was going to meet a man outside some
club. Marvin from the bookstore arranged it. I wanted to look for him, but mum punished meand I cannot leave the alley.'</t>
  </si>
  <si>
    <t>The newspapers have different titles and are from different cities. The only common thing in each of them is an article about some homeless kid that was found shot in the head,    after last being seen in the company of an unidentified pair.</t>
  </si>
  <si>
    <t>'I should have been more careful, Butcher. Sykes is dead, we lost the pearls and there is no way to find the murderer.'
'Well, you win some and loose some. There will be other case, and maybe someday we will   find a lead on the pearls too. But right now you should work on finding that kid.'</t>
  </si>
  <si>
    <t>'Where have you sent Bill?'
'The same pair needed a boy for job. Said they'll pay him well. Bill is smart and he 
needed money, so I sent him to meet them on Tanner's Alley.'</t>
  </si>
  <si>
    <t>At the end of the film reel there was a small piece of paper caught in the film. It lookedlike a piece from a advertise flyer. In small golden letters it said 'Speakeasy Club'.</t>
  </si>
  <si>
    <t>'Hello Office Martin, what on earth happened here? I'm looking for Sykes, can I pass?'
'You'll find him at the City Morgue. He was murdered last night. Must have been some mad  killer. After he killed Sykes and his wife he set the house on fire. He even chopped to   pieces all the aquarium fish. There is nothing left inside, everything is destroyed.'</t>
  </si>
  <si>
    <t>Sykes' house is in ruins and smoldering. Police is blocking the access.</t>
  </si>
  <si>
    <t>SykesHouseBurned.png</t>
  </si>
  <si>
    <t>Text Len (with LF)</t>
  </si>
  <si>
    <t>Index</t>
  </si>
  <si>
    <t>Text Len (without LF)</t>
  </si>
  <si>
    <t>Next Text Index</t>
  </si>
  <si>
    <t>Data lines</t>
  </si>
  <si>
    <t>No</t>
  </si>
  <si>
    <t>Image</t>
  </si>
  <si>
    <t>bar1_2_raw</t>
  </si>
  <si>
    <t>Butcher2_raw</t>
  </si>
  <si>
    <t>ButcherBar_raw</t>
  </si>
  <si>
    <t>ButcherBarKid_raw</t>
  </si>
  <si>
    <t>CarInterior_raw</t>
  </si>
  <si>
    <t>CatchFish_raw</t>
  </si>
  <si>
    <t>ColeHospital_raw</t>
  </si>
  <si>
    <t>ColeShot_raw</t>
  </si>
  <si>
    <t>CutFIsh_raw</t>
  </si>
  <si>
    <t>DogAttack2_raw</t>
  </si>
  <si>
    <t>EmptyRoom_raw</t>
  </si>
  <si>
    <t>EmptyRoomPliers_raw</t>
  </si>
  <si>
    <t>FishMag_raw</t>
  </si>
  <si>
    <t>FishStore_raw</t>
  </si>
  <si>
    <t>Garage_raw</t>
  </si>
  <si>
    <t>Garage15_raw</t>
  </si>
  <si>
    <t>Garage911_raw</t>
  </si>
  <si>
    <t>Garage13_raw</t>
  </si>
  <si>
    <t>Garage1207_raw</t>
  </si>
  <si>
    <t>Garage2_raw</t>
  </si>
  <si>
    <t>Garage_man_raw</t>
  </si>
  <si>
    <t>gundrawer_raw</t>
  </si>
  <si>
    <t>Hospital0_raw</t>
  </si>
  <si>
    <t>Hospital_raw</t>
  </si>
  <si>
    <t>HospitalFish_raw</t>
  </si>
  <si>
    <t>Kid1_raw</t>
  </si>
  <si>
    <t>Maid_raw</t>
  </si>
  <si>
    <t>Maid2_raw</t>
  </si>
  <si>
    <t>map_raw</t>
  </si>
  <si>
    <t>Motel1_raw</t>
  </si>
  <si>
    <t>Motel2_raw</t>
  </si>
  <si>
    <t>Murder1a_raw</t>
  </si>
  <si>
    <t>OfficeX_raw</t>
  </si>
  <si>
    <t>office_empty_raw</t>
  </si>
  <si>
    <t>office_empty_dog_raw</t>
  </si>
  <si>
    <t>SpiceShop1_raw</t>
  </si>
  <si>
    <t>SpiceShop2_raw</t>
  </si>
  <si>
    <t>SpiceShop3_raw</t>
  </si>
  <si>
    <t>SpiceShop4_raw</t>
  </si>
  <si>
    <t>street_raw</t>
  </si>
  <si>
    <t>StreetPet_raw</t>
  </si>
  <si>
    <t>StreetPet_man_raw</t>
  </si>
  <si>
    <t>street_dog_raw</t>
  </si>
  <si>
    <t>SykesHouseOutside_raw</t>
  </si>
  <si>
    <t>SykesHouseOutside1_raw</t>
  </si>
  <si>
    <t>SykesRobbed_raw</t>
  </si>
  <si>
    <t>DeadWoman_raw</t>
  </si>
  <si>
    <t>Postcard_raw</t>
  </si>
  <si>
    <t>MariaHouse_raw</t>
  </si>
  <si>
    <t>MariaHouse2_raw</t>
  </si>
  <si>
    <t>Chestbox_raw</t>
  </si>
  <si>
    <t>OpenChestbox_raw</t>
  </si>
  <si>
    <t>Woman1_raw</t>
  </si>
  <si>
    <t>Woman2_raw</t>
  </si>
  <si>
    <t>SpeakeasyOutside_raw</t>
  </si>
  <si>
    <t>Speakeasy_raw</t>
  </si>
  <si>
    <t>Speakeasy1_raw</t>
  </si>
  <si>
    <t>Speakeasy2_raw</t>
  </si>
  <si>
    <t>EndScene_raw</t>
  </si>
  <si>
    <t>Bookstore_raw</t>
  </si>
  <si>
    <t>BackAlley_raw</t>
  </si>
  <si>
    <t>BackAlley2_raw</t>
  </si>
  <si>
    <t>Insurance_raw</t>
  </si>
  <si>
    <t>DeadKid_raw</t>
  </si>
  <si>
    <t>KidAlive1_raw</t>
  </si>
  <si>
    <t>Matches_raw</t>
  </si>
  <si>
    <t>Book2_raw</t>
  </si>
  <si>
    <t>Film_raw</t>
  </si>
  <si>
    <t>SuckerPunch_raw</t>
  </si>
  <si>
    <t>TheEnd_raw</t>
  </si>
  <si>
    <t>Title2_raw</t>
  </si>
  <si>
    <t>Office</t>
  </si>
  <si>
    <t>Street</t>
  </si>
  <si>
    <t>ChineseStore</t>
  </si>
  <si>
    <t>HairOfTheDog Bar</t>
  </si>
  <si>
    <t>Butcher Bar</t>
  </si>
  <si>
    <t>Motel</t>
  </si>
  <si>
    <t>57th Street</t>
  </si>
  <si>
    <t>Wallace House</t>
  </si>
  <si>
    <t>Sykes House</t>
  </si>
  <si>
    <t>Insurance</t>
  </si>
  <si>
    <t>Cat's Slum</t>
  </si>
  <si>
    <t>Back Alley</t>
  </si>
  <si>
    <t>Speakeasy</t>
  </si>
  <si>
    <t>Tanner's Alley</t>
  </si>
  <si>
    <t>Warehouse</t>
  </si>
  <si>
    <t>Maria House</t>
  </si>
  <si>
    <t>Reno Rent</t>
  </si>
  <si>
    <t>PetShop</t>
  </si>
  <si>
    <t>Bookshop</t>
  </si>
  <si>
    <t>Room101</t>
  </si>
  <si>
    <t>Room102</t>
  </si>
  <si>
    <t>Room103</t>
  </si>
  <si>
    <t>Room104</t>
  </si>
  <si>
    <t>Room105</t>
  </si>
  <si>
    <t>Data</t>
  </si>
  <si>
    <t>Location ID</t>
  </si>
  <si>
    <t>Initial image</t>
  </si>
  <si>
    <t>Map X</t>
  </si>
  <si>
    <t>Map Y</t>
  </si>
  <si>
    <t>Not shown on map</t>
  </si>
  <si>
    <t>Reacheable when game starts</t>
  </si>
  <si>
    <t>text Len (including LF)</t>
  </si>
  <si>
    <t>text Len (without LF)</t>
  </si>
  <si>
    <t>Can Open</t>
  </si>
  <si>
    <t>Can Take</t>
  </si>
  <si>
    <t>SykesHouseBurned_raw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</si>
</sst>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theme="1"/>
      <name val="Calibri"/>
      <family val="2"/>
      <scheme val="minor"/>
    </font>
    <font>
      <sz val="11"/>
      <color indexed="8"/>
      <name val="Courier New"/>
      <family val="3"/>
    </font>
    <font>
      <sz val="11"/>
      <color indexed="8"/>
      <name val="Courier New"/>
      <family val="3"/>
    </font>
    <font>
      <b/>
      <sz val="11"/>
      <color theme="1"/>
      <name val="Calibri"/>
      <family val="2"/>
      <scheme val="minor"/>
    </font>
    <font>
      <b/>
      <sz val="11"/>
      <color rgb="FF000000"/>
      <name val="Liberation Sans"/>
      <family val="2"/>
    </font>
    <font>
      <sz val="11"/>
      <color theme="1"/>
      <name val="Courier New"/>
      <family val="3"/>
    </font>
    <font>
      <sz val="11"/>
      <color rgb="FF000000"/>
      <name val="Courier New"/>
      <family val="3"/>
    </font>
  </fonts>
  <fills count="4">
    <fill>
      <patternFill patternType="none"/>
    </fill>
    <fill>
      <patternFill patternType="gray125"/>
    </fill>
    <fill>
      <patternFill patternType="solid">
        <fgColor indexed="13"/>
        <bgColor indexed="64"/>
      </patternFill>
    </fill>
    <fill>
      <patternFill patternType="solid">
        <fgColor theme="0"/>
        <bgColor indexed="64"/>
      </patternFill>
    </fill>
  </fills>
  <borders count="3">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s>
  <cellStyleXfs count="1">
    <xf numFmtId="0" fontId="0" fillId="0" borderId="0"/>
  </cellStyleXfs>
  <cellXfs count="29">
    <xf numFmtId="0" fontId="0" fillId="0" borderId="0" xfId="0"/>
    <xf numFmtId="0" fontId="0" fillId="0" borderId="0" xfId="0" applyAlignment="1"/>
    <xf numFmtId="49" fontId="1" fillId="0" borderId="0" xfId="0" applyNumberFormat="1" applyFont="1" applyAlignment="1">
      <alignment wrapText="1"/>
    </xf>
    <xf numFmtId="0" fontId="1" fillId="0" borderId="0" xfId="0" applyFont="1" applyAlignment="1">
      <alignment wrapText="1"/>
    </xf>
    <xf numFmtId="49" fontId="2" fillId="0" borderId="0" xfId="0" applyNumberFormat="1" applyFont="1" applyAlignment="1">
      <alignment wrapText="1"/>
    </xf>
    <xf numFmtId="49" fontId="2" fillId="0" borderId="0" xfId="0" quotePrefix="1" applyNumberFormat="1" applyFont="1" applyAlignment="1">
      <alignment wrapText="1"/>
    </xf>
    <xf numFmtId="0" fontId="1" fillId="0" borderId="0" xfId="0" quotePrefix="1" applyFont="1" applyAlignment="1">
      <alignment wrapText="1"/>
    </xf>
    <xf numFmtId="0" fontId="1" fillId="2" borderId="0" xfId="0" applyFont="1" applyFill="1" applyAlignment="1">
      <alignment wrapText="1"/>
    </xf>
    <xf numFmtId="0" fontId="0" fillId="0" borderId="0" xfId="0" applyAlignment="1">
      <alignment wrapText="1"/>
    </xf>
    <xf numFmtId="49" fontId="1" fillId="0" borderId="0" xfId="0" quotePrefix="1" applyNumberFormat="1" applyFont="1" applyAlignment="1">
      <alignment wrapText="1"/>
    </xf>
    <xf numFmtId="0" fontId="0" fillId="0" borderId="0" xfId="0" quotePrefix="1"/>
    <xf numFmtId="0" fontId="0" fillId="0" borderId="0" xfId="0" quotePrefix="1" applyAlignment="1">
      <alignment wrapText="1"/>
    </xf>
    <xf numFmtId="0" fontId="3" fillId="0" borderId="0" xfId="0" applyFont="1"/>
    <xf numFmtId="0" fontId="4" fillId="0" borderId="0" xfId="0" applyFont="1"/>
    <xf numFmtId="0" fontId="0" fillId="0" borderId="1" xfId="0" applyBorder="1"/>
    <xf numFmtId="0" fontId="0" fillId="0" borderId="0" xfId="0" applyFill="1" applyBorder="1"/>
    <xf numFmtId="0" fontId="0" fillId="0" borderId="2" xfId="0" applyFill="1" applyBorder="1"/>
    <xf numFmtId="49" fontId="5" fillId="0" borderId="0" xfId="0" applyNumberFormat="1" applyFont="1" applyAlignment="1">
      <alignment wrapText="1"/>
    </xf>
    <xf numFmtId="49" fontId="6" fillId="0" borderId="0" xfId="0" applyNumberFormat="1" applyFont="1" applyAlignment="1">
      <alignment wrapText="1"/>
    </xf>
    <xf numFmtId="49" fontId="0" fillId="0" borderId="0" xfId="0" applyNumberFormat="1" applyAlignment="1">
      <alignment wrapText="1"/>
    </xf>
    <xf numFmtId="49" fontId="0" fillId="0" borderId="0" xfId="0" quotePrefix="1" applyNumberFormat="1" applyAlignment="1">
      <alignment wrapText="1"/>
    </xf>
    <xf numFmtId="49" fontId="0" fillId="0" borderId="0" xfId="0" applyNumberFormat="1"/>
    <xf numFmtId="0" fontId="0" fillId="3" borderId="0" xfId="0" applyFill="1"/>
    <xf numFmtId="49" fontId="0" fillId="0" borderId="0" xfId="0" applyNumberFormat="1" applyAlignment="1"/>
    <xf numFmtId="49" fontId="3" fillId="0" borderId="0" xfId="0" applyNumberFormat="1" applyFont="1" applyAlignment="1">
      <alignment wrapText="1"/>
    </xf>
    <xf numFmtId="0" fontId="3" fillId="0" borderId="0" xfId="0" applyFont="1" applyAlignment="1">
      <alignment wrapText="1"/>
    </xf>
    <xf numFmtId="0" fontId="0" fillId="0" borderId="0" xfId="0" applyNumberFormat="1"/>
    <xf numFmtId="0" fontId="3" fillId="0" borderId="0" xfId="0" applyFont="1" applyAlignment="1">
      <alignment horizontal="center" vertical="center" wrapText="1"/>
    </xf>
    <xf numFmtId="0" fontId="3"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Q-emuLator/Private%20Eye%20Adventure/PICOLE2/XLS/Picole2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reens"/>
      <sheetName val="Location L3.dat"/>
      <sheetName val="Locations"/>
      <sheetName val="Objects"/>
      <sheetName val="Take"/>
      <sheetName val="Look"/>
      <sheetName val="Examine"/>
      <sheetName val="Use"/>
      <sheetName val="Talk"/>
      <sheetName val="Talk Final"/>
      <sheetName val="Sheet8"/>
      <sheetName val="Punch"/>
    </sheetNames>
    <sheetDataSet>
      <sheetData sheetId="0">
        <row r="3">
          <cell r="B3" t="str">
            <v>bar1_2.png</v>
          </cell>
          <cell r="C3">
            <v>1</v>
          </cell>
        </row>
        <row r="4">
          <cell r="B4" t="str">
            <v>Butcher2.png</v>
          </cell>
          <cell r="C4">
            <v>2</v>
          </cell>
        </row>
        <row r="5">
          <cell r="B5" t="str">
            <v>ButcherBar.png</v>
          </cell>
          <cell r="C5">
            <v>3</v>
          </cell>
        </row>
        <row r="6">
          <cell r="B6" t="str">
            <v>ButcherBarKid.png</v>
          </cell>
          <cell r="C6">
            <v>4</v>
          </cell>
        </row>
        <row r="7">
          <cell r="B7" t="str">
            <v>CarInterior.png</v>
          </cell>
          <cell r="C7">
            <v>5</v>
          </cell>
        </row>
        <row r="8">
          <cell r="B8" t="str">
            <v>CatchFish.png</v>
          </cell>
          <cell r="C8">
            <v>6</v>
          </cell>
        </row>
        <row r="9">
          <cell r="B9" t="str">
            <v>ColeHospital.png</v>
          </cell>
          <cell r="C9">
            <v>7</v>
          </cell>
        </row>
        <row r="10">
          <cell r="B10" t="str">
            <v>ColeShot.png</v>
          </cell>
          <cell r="C10">
            <v>8</v>
          </cell>
        </row>
        <row r="11">
          <cell r="B11" t="str">
            <v>CutFIsh.png</v>
          </cell>
          <cell r="C11">
            <v>9</v>
          </cell>
        </row>
        <row r="12">
          <cell r="B12" t="str">
            <v>DogAttack2.png</v>
          </cell>
          <cell r="C12">
            <v>10</v>
          </cell>
        </row>
        <row r="13">
          <cell r="B13" t="str">
            <v>EmptyRoom.png</v>
          </cell>
          <cell r="C13">
            <v>11</v>
          </cell>
        </row>
        <row r="14">
          <cell r="B14" t="str">
            <v>EmptyRoomPliers.png</v>
          </cell>
          <cell r="C14">
            <v>12</v>
          </cell>
        </row>
        <row r="15">
          <cell r="B15" t="str">
            <v>FishMag.png</v>
          </cell>
          <cell r="C15">
            <v>13</v>
          </cell>
        </row>
        <row r="16">
          <cell r="B16" t="str">
            <v>FishStore.png</v>
          </cell>
          <cell r="C16">
            <v>14</v>
          </cell>
        </row>
        <row r="17">
          <cell r="B17" t="str">
            <v>Garage.png</v>
          </cell>
          <cell r="C17">
            <v>15</v>
          </cell>
        </row>
        <row r="18">
          <cell r="B18" t="str">
            <v>Garage15.png</v>
          </cell>
          <cell r="C18">
            <v>16</v>
          </cell>
        </row>
        <row r="19">
          <cell r="B19" t="str">
            <v>Garage911.png</v>
          </cell>
          <cell r="C19">
            <v>17</v>
          </cell>
        </row>
        <row r="20">
          <cell r="B20" t="str">
            <v>Garage13.png</v>
          </cell>
          <cell r="C20">
            <v>18</v>
          </cell>
        </row>
        <row r="21">
          <cell r="B21" t="str">
            <v>Garage1207.png</v>
          </cell>
          <cell r="C21">
            <v>19</v>
          </cell>
        </row>
        <row r="22">
          <cell r="B22" t="str">
            <v>Garage2.png</v>
          </cell>
          <cell r="C22">
            <v>20</v>
          </cell>
        </row>
        <row r="23">
          <cell r="B23" t="str">
            <v>Garage_man.png</v>
          </cell>
          <cell r="C23">
            <v>21</v>
          </cell>
        </row>
        <row r="24">
          <cell r="B24" t="str">
            <v>gundrawer.png</v>
          </cell>
          <cell r="C24">
            <v>22</v>
          </cell>
        </row>
        <row r="25">
          <cell r="B25" t="str">
            <v>Hospital0.png</v>
          </cell>
          <cell r="C25">
            <v>23</v>
          </cell>
        </row>
        <row r="26">
          <cell r="B26" t="str">
            <v>Hospital.png</v>
          </cell>
          <cell r="C26">
            <v>24</v>
          </cell>
        </row>
        <row r="27">
          <cell r="B27" t="str">
            <v>HospitalFish.png</v>
          </cell>
          <cell r="C27">
            <v>25</v>
          </cell>
        </row>
        <row r="28">
          <cell r="B28" t="str">
            <v>Kid1.png</v>
          </cell>
          <cell r="C28">
            <v>26</v>
          </cell>
        </row>
        <row r="29">
          <cell r="B29" t="str">
            <v>Maid.png</v>
          </cell>
          <cell r="C29">
            <v>27</v>
          </cell>
        </row>
        <row r="30">
          <cell r="B30" t="str">
            <v>Maid2.png</v>
          </cell>
          <cell r="C30">
            <v>28</v>
          </cell>
        </row>
        <row r="31">
          <cell r="B31" t="str">
            <v>map.png</v>
          </cell>
          <cell r="C31">
            <v>29</v>
          </cell>
        </row>
        <row r="32">
          <cell r="B32" t="str">
            <v>Motel1.png</v>
          </cell>
          <cell r="C32">
            <v>30</v>
          </cell>
        </row>
        <row r="33">
          <cell r="B33" t="str">
            <v>Motel2.png</v>
          </cell>
          <cell r="C33">
            <v>31</v>
          </cell>
        </row>
        <row r="34">
          <cell r="B34" t="str">
            <v>Murder1a.png</v>
          </cell>
          <cell r="C34">
            <v>32</v>
          </cell>
        </row>
        <row r="35">
          <cell r="B35" t="str">
            <v>OfficeX.png</v>
          </cell>
          <cell r="C35">
            <v>33</v>
          </cell>
        </row>
        <row r="36">
          <cell r="B36" t="str">
            <v>office_empty.png</v>
          </cell>
          <cell r="C36">
            <v>34</v>
          </cell>
        </row>
        <row r="37">
          <cell r="B37" t="str">
            <v>office_empty_dog.png</v>
          </cell>
          <cell r="C37">
            <v>35</v>
          </cell>
        </row>
        <row r="38">
          <cell r="B38" t="str">
            <v>SpiceShop1.png</v>
          </cell>
          <cell r="C38">
            <v>36</v>
          </cell>
        </row>
        <row r="39">
          <cell r="B39" t="str">
            <v>SpiceShop2.png</v>
          </cell>
          <cell r="C39">
            <v>37</v>
          </cell>
        </row>
        <row r="40">
          <cell r="B40" t="str">
            <v>SpiceShop3.png</v>
          </cell>
          <cell r="C40">
            <v>38</v>
          </cell>
        </row>
        <row r="41">
          <cell r="B41" t="str">
            <v>SpiceShop4.png</v>
          </cell>
          <cell r="C41">
            <v>39</v>
          </cell>
        </row>
        <row r="42">
          <cell r="B42" t="str">
            <v>street.png</v>
          </cell>
          <cell r="C42">
            <v>40</v>
          </cell>
        </row>
        <row r="43">
          <cell r="B43" t="str">
            <v>StreetPet.png</v>
          </cell>
          <cell r="C43">
            <v>41</v>
          </cell>
        </row>
        <row r="44">
          <cell r="B44" t="str">
            <v>StreetPet_man.png</v>
          </cell>
          <cell r="C44">
            <v>42</v>
          </cell>
        </row>
        <row r="45">
          <cell r="B45" t="str">
            <v>street_dog.png</v>
          </cell>
          <cell r="C45">
            <v>43</v>
          </cell>
        </row>
        <row r="46">
          <cell r="B46" t="str">
            <v>SykesHouseOutside.png</v>
          </cell>
          <cell r="C46">
            <v>44</v>
          </cell>
        </row>
        <row r="47">
          <cell r="B47" t="str">
            <v>SykesHouseOutside1.png</v>
          </cell>
          <cell r="C47">
            <v>45</v>
          </cell>
        </row>
        <row r="48">
          <cell r="B48" t="str">
            <v>SykesRobbed.png</v>
          </cell>
          <cell r="C48">
            <v>46</v>
          </cell>
        </row>
        <row r="49">
          <cell r="B49" t="str">
            <v>DeadWoman.png</v>
          </cell>
          <cell r="C49">
            <v>47</v>
          </cell>
        </row>
        <row r="50">
          <cell r="B50" t="str">
            <v>Postcard.png</v>
          </cell>
          <cell r="C50">
            <v>48</v>
          </cell>
        </row>
        <row r="51">
          <cell r="B51" t="str">
            <v>MariaHouse.png</v>
          </cell>
          <cell r="C51">
            <v>49</v>
          </cell>
        </row>
        <row r="52">
          <cell r="B52" t="str">
            <v>MariaHouse2.png</v>
          </cell>
          <cell r="C52">
            <v>50</v>
          </cell>
        </row>
        <row r="53">
          <cell r="B53" t="str">
            <v>Chestbox.png</v>
          </cell>
          <cell r="C53">
            <v>51</v>
          </cell>
        </row>
        <row r="54">
          <cell r="B54" t="str">
            <v>OpenChestbox.png</v>
          </cell>
          <cell r="C54">
            <v>52</v>
          </cell>
        </row>
        <row r="55">
          <cell r="B55" t="str">
            <v>Woman1.png</v>
          </cell>
          <cell r="C55">
            <v>53</v>
          </cell>
        </row>
        <row r="56">
          <cell r="B56" t="str">
            <v>Woman2.png</v>
          </cell>
          <cell r="C56">
            <v>54</v>
          </cell>
        </row>
        <row r="57">
          <cell r="B57" t="str">
            <v>SpeakeasyOutside.png</v>
          </cell>
          <cell r="C57">
            <v>55</v>
          </cell>
        </row>
        <row r="58">
          <cell r="B58" t="str">
            <v>Speakeasy.png</v>
          </cell>
          <cell r="C58">
            <v>56</v>
          </cell>
        </row>
        <row r="59">
          <cell r="B59" t="str">
            <v>Speakeasy1.png</v>
          </cell>
          <cell r="C59">
            <v>57</v>
          </cell>
        </row>
        <row r="60">
          <cell r="B60" t="str">
            <v>Speakeasy2.png</v>
          </cell>
          <cell r="C60">
            <v>58</v>
          </cell>
        </row>
        <row r="61">
          <cell r="B61" t="str">
            <v>EndScene.png</v>
          </cell>
          <cell r="C61">
            <v>59</v>
          </cell>
        </row>
        <row r="62">
          <cell r="B62" t="str">
            <v>Bookstore.png</v>
          </cell>
          <cell r="C62">
            <v>60</v>
          </cell>
        </row>
        <row r="63">
          <cell r="B63" t="str">
            <v>BackAlley.png</v>
          </cell>
          <cell r="C63">
            <v>61</v>
          </cell>
        </row>
        <row r="64">
          <cell r="B64" t="str">
            <v>BackAlley2.png</v>
          </cell>
          <cell r="C64">
            <v>62</v>
          </cell>
        </row>
        <row r="65">
          <cell r="B65" t="str">
            <v>Insurance.png</v>
          </cell>
          <cell r="C65">
            <v>63</v>
          </cell>
        </row>
        <row r="66">
          <cell r="B66" t="str">
            <v>DeadKid.png</v>
          </cell>
          <cell r="C66">
            <v>64</v>
          </cell>
        </row>
        <row r="67">
          <cell r="B67" t="str">
            <v>KidAlive1.png</v>
          </cell>
          <cell r="C67">
            <v>65</v>
          </cell>
        </row>
        <row r="68">
          <cell r="B68" t="str">
            <v>Matches.png</v>
          </cell>
          <cell r="C68">
            <v>66</v>
          </cell>
        </row>
        <row r="69">
          <cell r="B69" t="str">
            <v>Book2.png</v>
          </cell>
          <cell r="C69">
            <v>67</v>
          </cell>
        </row>
        <row r="70">
          <cell r="B70" t="str">
            <v>Film.png</v>
          </cell>
          <cell r="C70">
            <v>68</v>
          </cell>
        </row>
        <row r="71">
          <cell r="B71" t="str">
            <v>SuckerPunch.png</v>
          </cell>
          <cell r="C71">
            <v>69</v>
          </cell>
        </row>
        <row r="72">
          <cell r="B72" t="str">
            <v>TheEnd.png</v>
          </cell>
          <cell r="C72">
            <v>70</v>
          </cell>
        </row>
        <row r="73">
          <cell r="B73" t="str">
            <v>Title2.png</v>
          </cell>
        </row>
      </sheetData>
      <sheetData sheetId="1" refreshError="1"/>
      <sheetData sheetId="2" refreshError="1"/>
      <sheetData sheetId="3">
        <row r="2">
          <cell r="B2" t="str">
            <v>Money</v>
          </cell>
          <cell r="C2">
            <v>1</v>
          </cell>
        </row>
        <row r="3">
          <cell r="B3" t="str">
            <v>Loaded gun</v>
          </cell>
          <cell r="C3">
            <v>2</v>
          </cell>
        </row>
        <row r="4">
          <cell r="B4" t="str">
            <v>Bent wire</v>
          </cell>
          <cell r="C4">
            <v>3</v>
          </cell>
        </row>
        <row r="5">
          <cell r="B5" t="str">
            <v>Looped wire</v>
          </cell>
          <cell r="C5">
            <v>4</v>
          </cell>
        </row>
        <row r="6">
          <cell r="B6" t="str">
            <v>Hook with handle</v>
          </cell>
          <cell r="C6">
            <v>5</v>
          </cell>
        </row>
        <row r="7">
          <cell r="B7" t="str">
            <v>Loop with handle</v>
          </cell>
          <cell r="C7">
            <v>6</v>
          </cell>
        </row>
        <row r="8">
          <cell r="B8" t="str">
            <v>Fish net short</v>
          </cell>
          <cell r="C8">
            <v>7</v>
          </cell>
        </row>
        <row r="9">
          <cell r="B9" t="str">
            <v>Fishnet long</v>
          </cell>
          <cell r="C9">
            <v>8</v>
          </cell>
        </row>
        <row r="10">
          <cell r="B10" t="str">
            <v>Skeleton key</v>
          </cell>
          <cell r="C10">
            <v>9</v>
          </cell>
        </row>
        <row r="11">
          <cell r="B11" t="str">
            <v>Gun</v>
          </cell>
          <cell r="C11">
            <v>10</v>
          </cell>
        </row>
        <row r="12">
          <cell r="B12" t="str">
            <v>Bullets</v>
          </cell>
          <cell r="C12">
            <v>11</v>
          </cell>
        </row>
        <row r="13">
          <cell r="B13" t="str">
            <v>Badge0</v>
          </cell>
          <cell r="C13">
            <v>12</v>
          </cell>
        </row>
        <row r="14">
          <cell r="B14" t="str">
            <v>Badge1</v>
          </cell>
          <cell r="C14">
            <v>13</v>
          </cell>
        </row>
        <row r="15">
          <cell r="B15" t="str">
            <v>Badge2</v>
          </cell>
          <cell r="C15">
            <v>14</v>
          </cell>
        </row>
        <row r="16">
          <cell r="B16" t="str">
            <v>Screwdriver</v>
          </cell>
          <cell r="C16">
            <v>15</v>
          </cell>
        </row>
        <row r="17">
          <cell r="B17" t="str">
            <v>Robe pin</v>
          </cell>
          <cell r="C17">
            <v>16</v>
          </cell>
        </row>
        <row r="18">
          <cell r="B18" t="str">
            <v>Drawer</v>
          </cell>
          <cell r="C18">
            <v>17</v>
          </cell>
        </row>
        <row r="19">
          <cell r="B19" t="str">
            <v>My Door</v>
          </cell>
          <cell r="C19">
            <v>18</v>
          </cell>
        </row>
        <row r="20">
          <cell r="B20" t="str">
            <v>Phone</v>
          </cell>
          <cell r="C20">
            <v>19</v>
          </cell>
        </row>
        <row r="21">
          <cell r="B21" t="str">
            <v>Poster</v>
          </cell>
          <cell r="C21">
            <v>20</v>
          </cell>
        </row>
        <row r="22">
          <cell r="B22" t="str">
            <v>Blackboard</v>
          </cell>
          <cell r="C22">
            <v>21</v>
          </cell>
        </row>
        <row r="23">
          <cell r="B23" t="str">
            <v>Lamp</v>
          </cell>
          <cell r="C23">
            <v>22</v>
          </cell>
        </row>
        <row r="25">
          <cell r="B25" t="str">
            <v>Clock</v>
          </cell>
          <cell r="C25">
            <v>23</v>
          </cell>
        </row>
        <row r="26">
          <cell r="B26" t="str">
            <v>Photo</v>
          </cell>
          <cell r="C26">
            <v>24</v>
          </cell>
        </row>
        <row r="27">
          <cell r="B27" t="str">
            <v>Markers</v>
          </cell>
          <cell r="C27">
            <v>25</v>
          </cell>
        </row>
        <row r="28">
          <cell r="B28" t="str">
            <v>Gun and bullets</v>
          </cell>
          <cell r="C28">
            <v>26</v>
          </cell>
        </row>
        <row r="29">
          <cell r="B29" t="str">
            <v>Bamboo</v>
          </cell>
          <cell r="C29">
            <v>27</v>
          </cell>
        </row>
        <row r="30">
          <cell r="B30" t="str">
            <v>Wire</v>
          </cell>
          <cell r="C30">
            <v>28</v>
          </cell>
        </row>
        <row r="31">
          <cell r="B31" t="str">
            <v>Stick</v>
          </cell>
          <cell r="C31">
            <v>29</v>
          </cell>
        </row>
        <row r="32">
          <cell r="B32" t="str">
            <v>Dog</v>
          </cell>
          <cell r="C32">
            <v>30</v>
          </cell>
        </row>
        <row r="33">
          <cell r="B33" t="str">
            <v>Car</v>
          </cell>
          <cell r="C33">
            <v>31</v>
          </cell>
        </row>
        <row r="34">
          <cell r="B34" t="str">
            <v>Glovebox</v>
          </cell>
          <cell r="C34">
            <v>32</v>
          </cell>
        </row>
        <row r="37">
          <cell r="B37" t="str">
            <v>File</v>
          </cell>
          <cell r="C37">
            <v>33</v>
          </cell>
        </row>
        <row r="38">
          <cell r="B38" t="str">
            <v>Meat</v>
          </cell>
          <cell r="C38">
            <v>34</v>
          </cell>
        </row>
        <row r="39">
          <cell r="B39" t="str">
            <v>Fork</v>
          </cell>
          <cell r="C39">
            <v>35</v>
          </cell>
        </row>
        <row r="40">
          <cell r="B40" t="str">
            <v>Sausage</v>
          </cell>
          <cell r="C40">
            <v>36</v>
          </cell>
        </row>
        <row r="41">
          <cell r="B41" t="str">
            <v>Butcher</v>
          </cell>
          <cell r="C41">
            <v>37</v>
          </cell>
        </row>
        <row r="42">
          <cell r="B42" t="str">
            <v>Skeleton</v>
          </cell>
          <cell r="C42">
            <v>38</v>
          </cell>
        </row>
        <row r="43">
          <cell r="B43" t="str">
            <v>Pile of bones</v>
          </cell>
          <cell r="C43">
            <v>39</v>
          </cell>
        </row>
        <row r="44">
          <cell r="B44" t="str">
            <v>Bone</v>
          </cell>
          <cell r="C44">
            <v>40</v>
          </cell>
        </row>
        <row r="45">
          <cell r="B45" t="str">
            <v>Cranium</v>
          </cell>
          <cell r="C45">
            <v>41</v>
          </cell>
        </row>
        <row r="46">
          <cell r="B46" t="str">
            <v>Shop Owner</v>
          </cell>
          <cell r="C46">
            <v>42</v>
          </cell>
        </row>
        <row r="47">
          <cell r="B47" t="str">
            <v>Chilli peppers</v>
          </cell>
          <cell r="C47">
            <v>43</v>
          </cell>
        </row>
        <row r="48">
          <cell r="B48" t="str">
            <v>Pills</v>
          </cell>
          <cell r="C48">
            <v>44</v>
          </cell>
        </row>
        <row r="49">
          <cell r="B49" t="str">
            <v>Jars</v>
          </cell>
          <cell r="C49">
            <v>45</v>
          </cell>
        </row>
        <row r="50">
          <cell r="B50" t="str">
            <v>Jake</v>
          </cell>
          <cell r="C50">
            <v>46</v>
          </cell>
        </row>
        <row r="51">
          <cell r="B51" t="str">
            <v>Dancer</v>
          </cell>
          <cell r="C51">
            <v>47</v>
          </cell>
        </row>
        <row r="52">
          <cell r="B52" t="str">
            <v>Butcher at Bar</v>
          </cell>
          <cell r="C52">
            <v>48</v>
          </cell>
        </row>
        <row r="53">
          <cell r="B53" t="str">
            <v>Bottle</v>
          </cell>
          <cell r="C53">
            <v>49</v>
          </cell>
        </row>
        <row r="54">
          <cell r="B54" t="str">
            <v>Kid</v>
          </cell>
          <cell r="C54">
            <v>50</v>
          </cell>
        </row>
        <row r="55">
          <cell r="B55" t="str">
            <v>Johnny</v>
          </cell>
          <cell r="C55">
            <v>51</v>
          </cell>
        </row>
        <row r="56">
          <cell r="B56" t="str">
            <v>Hector</v>
          </cell>
          <cell r="C56">
            <v>52</v>
          </cell>
        </row>
        <row r="57">
          <cell r="B57" t="str">
            <v>BlackCat</v>
          </cell>
          <cell r="C57">
            <v>53</v>
          </cell>
        </row>
        <row r="58">
          <cell r="B58" t="str">
            <v>Door101</v>
          </cell>
          <cell r="C58">
            <v>54</v>
          </cell>
        </row>
        <row r="59">
          <cell r="B59" t="str">
            <v>Door102</v>
          </cell>
          <cell r="C59">
            <v>55</v>
          </cell>
        </row>
        <row r="60">
          <cell r="B60" t="str">
            <v>Door103</v>
          </cell>
          <cell r="C60">
            <v>56</v>
          </cell>
        </row>
        <row r="61">
          <cell r="B61" t="str">
            <v>Door104</v>
          </cell>
          <cell r="C61">
            <v>57</v>
          </cell>
        </row>
        <row r="62">
          <cell r="B62" t="str">
            <v>Door105</v>
          </cell>
          <cell r="C62">
            <v>58</v>
          </cell>
        </row>
        <row r="63">
          <cell r="B63" t="str">
            <v>Pliers</v>
          </cell>
          <cell r="C63">
            <v>59</v>
          </cell>
        </row>
        <row r="64">
          <cell r="B64" t="str">
            <v>ExitDoor 101</v>
          </cell>
          <cell r="C64">
            <v>60</v>
          </cell>
        </row>
        <row r="65">
          <cell r="B65" t="str">
            <v>Robe</v>
          </cell>
          <cell r="C65">
            <v>61</v>
          </cell>
        </row>
        <row r="66">
          <cell r="B66" t="str">
            <v>ExitDoorWoman1</v>
          </cell>
          <cell r="C66">
            <v>62</v>
          </cell>
        </row>
        <row r="67">
          <cell r="B67" t="str">
            <v>Drawer</v>
          </cell>
          <cell r="C67">
            <v>63</v>
          </cell>
        </row>
        <row r="68">
          <cell r="B68" t="str">
            <v>ExitDoor103</v>
          </cell>
          <cell r="C68">
            <v>64</v>
          </cell>
        </row>
        <row r="69">
          <cell r="B69" t="str">
            <v>Silk Stockings</v>
          </cell>
          <cell r="C69">
            <v>65</v>
          </cell>
        </row>
        <row r="70">
          <cell r="B70" t="str">
            <v>ExitDoorWoman2</v>
          </cell>
          <cell r="C70">
            <v>66</v>
          </cell>
        </row>
        <row r="71">
          <cell r="B71" t="str">
            <v>Magazines</v>
          </cell>
          <cell r="C71">
            <v>67</v>
          </cell>
        </row>
        <row r="72">
          <cell r="B72" t="str">
            <v>Fish Magazine</v>
          </cell>
          <cell r="C72">
            <v>68</v>
          </cell>
        </row>
        <row r="73">
          <cell r="B73" t="str">
            <v>Iron</v>
          </cell>
          <cell r="C73">
            <v>69</v>
          </cell>
        </row>
        <row r="74">
          <cell r="B74" t="str">
            <v>ExitDoor105</v>
          </cell>
          <cell r="C74">
            <v>70</v>
          </cell>
        </row>
        <row r="75">
          <cell r="B75" t="str">
            <v>Girl</v>
          </cell>
          <cell r="C75">
            <v>71</v>
          </cell>
        </row>
        <row r="76">
          <cell r="B76" t="str">
            <v>Fish tanks</v>
          </cell>
          <cell r="C76">
            <v>72</v>
          </cell>
        </row>
        <row r="77">
          <cell r="B77" t="str">
            <v>Wallace</v>
          </cell>
          <cell r="C77">
            <v>73</v>
          </cell>
        </row>
        <row r="78">
          <cell r="B78" t="str">
            <v>Nurse</v>
          </cell>
          <cell r="C78">
            <v>74</v>
          </cell>
        </row>
        <row r="79">
          <cell r="B79" t="str">
            <v>Maid</v>
          </cell>
          <cell r="C79">
            <v>75</v>
          </cell>
        </row>
        <row r="80">
          <cell r="B80" t="str">
            <v>House</v>
          </cell>
          <cell r="C80">
            <v>76</v>
          </cell>
        </row>
        <row r="81">
          <cell r="B81" t="str">
            <v>Desk</v>
          </cell>
          <cell r="C81">
            <v>77</v>
          </cell>
        </row>
        <row r="82">
          <cell r="B82" t="str">
            <v>Safe</v>
          </cell>
          <cell r="C82">
            <v>78</v>
          </cell>
        </row>
        <row r="83">
          <cell r="B83" t="str">
            <v>Safe</v>
          </cell>
          <cell r="C83">
            <v>79</v>
          </cell>
        </row>
        <row r="84">
          <cell r="B84" t="str">
            <v>Files</v>
          </cell>
          <cell r="C84">
            <v>80</v>
          </cell>
        </row>
        <row r="85">
          <cell r="B85" t="str">
            <v>Books</v>
          </cell>
          <cell r="C85">
            <v>81</v>
          </cell>
        </row>
        <row r="86">
          <cell r="B86" t="str">
            <v>Wallace Door</v>
          </cell>
          <cell r="C86">
            <v>82</v>
          </cell>
        </row>
        <row r="87">
          <cell r="B87" t="str">
            <v>Panel</v>
          </cell>
          <cell r="C87">
            <v>83</v>
          </cell>
        </row>
        <row r="88">
          <cell r="B88" t="str">
            <v>Fuse</v>
          </cell>
          <cell r="C88">
            <v>84</v>
          </cell>
        </row>
        <row r="89">
          <cell r="B89" t="str">
            <v>Insurance Man</v>
          </cell>
          <cell r="C89">
            <v>85</v>
          </cell>
        </row>
        <row r="90">
          <cell r="B90" t="str">
            <v>Badge</v>
          </cell>
          <cell r="C90">
            <v>86</v>
          </cell>
        </row>
        <row r="91">
          <cell r="B91" t="str">
            <v>Speakeasy Door</v>
          </cell>
          <cell r="C91">
            <v>87</v>
          </cell>
        </row>
        <row r="92">
          <cell r="B92" t="str">
            <v>Man</v>
          </cell>
          <cell r="C92">
            <v>88</v>
          </cell>
        </row>
        <row r="93">
          <cell r="B93" t="str">
            <v>Pianist</v>
          </cell>
          <cell r="C93">
            <v>89</v>
          </cell>
        </row>
        <row r="94">
          <cell r="B94" t="str">
            <v>Woman</v>
          </cell>
          <cell r="C94">
            <v>90</v>
          </cell>
        </row>
        <row r="95">
          <cell r="B95" t="str">
            <v>ManSpeakeasy</v>
          </cell>
          <cell r="C95">
            <v>91</v>
          </cell>
        </row>
        <row r="96">
          <cell r="B96" t="str">
            <v>Woman</v>
          </cell>
          <cell r="C96">
            <v>92</v>
          </cell>
        </row>
        <row r="97">
          <cell r="B97" t="str">
            <v>Ashtray</v>
          </cell>
          <cell r="C97">
            <v>93</v>
          </cell>
        </row>
        <row r="98">
          <cell r="B98" t="str">
            <v>Matches</v>
          </cell>
          <cell r="C98">
            <v>94</v>
          </cell>
        </row>
        <row r="99">
          <cell r="B99" t="str">
            <v>Body</v>
          </cell>
          <cell r="C99">
            <v>95</v>
          </cell>
        </row>
        <row r="100">
          <cell r="B100" t="str">
            <v>Newspapers</v>
          </cell>
          <cell r="C100">
            <v>96</v>
          </cell>
        </row>
        <row r="101">
          <cell r="B101" t="str">
            <v>Woman bag</v>
          </cell>
          <cell r="C101">
            <v>97</v>
          </cell>
        </row>
        <row r="102">
          <cell r="B102" t="str">
            <v>Postcard</v>
          </cell>
          <cell r="C102">
            <v>98</v>
          </cell>
        </row>
        <row r="103">
          <cell r="B103" t="str">
            <v>BadMan</v>
          </cell>
          <cell r="C103">
            <v>99</v>
          </cell>
        </row>
        <row r="104">
          <cell r="B104" t="str">
            <v>Woman</v>
          </cell>
          <cell r="C104">
            <v>100</v>
          </cell>
        </row>
        <row r="105">
          <cell r="B105" t="str">
            <v>Butcher</v>
          </cell>
          <cell r="C105">
            <v>101</v>
          </cell>
        </row>
        <row r="106">
          <cell r="B106" t="str">
            <v>Marvin</v>
          </cell>
          <cell r="C106">
            <v>102</v>
          </cell>
        </row>
        <row r="107">
          <cell r="B107" t="str">
            <v>Parcel</v>
          </cell>
          <cell r="C107">
            <v>103</v>
          </cell>
        </row>
        <row r="108">
          <cell r="B108" t="str">
            <v>Book</v>
          </cell>
          <cell r="C108">
            <v>104</v>
          </cell>
        </row>
        <row r="109">
          <cell r="B109" t="str">
            <v>Tape Reel</v>
          </cell>
          <cell r="C109">
            <v>105</v>
          </cell>
        </row>
        <row r="110">
          <cell r="B110" t="str">
            <v>Garage</v>
          </cell>
          <cell r="C110">
            <v>106</v>
          </cell>
        </row>
        <row r="111">
          <cell r="B111" t="str">
            <v>Grafitti</v>
          </cell>
          <cell r="C111">
            <v>107</v>
          </cell>
        </row>
        <row r="112">
          <cell r="B112" t="str">
            <v>Chestbox</v>
          </cell>
          <cell r="C112">
            <v>108</v>
          </cell>
        </row>
        <row r="113">
          <cell r="B113" t="str">
            <v>Chestbox</v>
          </cell>
          <cell r="C113">
            <v>109</v>
          </cell>
        </row>
        <row r="114">
          <cell r="B114" t="str">
            <v>Couch</v>
          </cell>
          <cell r="C114">
            <v>110</v>
          </cell>
        </row>
        <row r="115">
          <cell r="B115" t="str">
            <v>Plant</v>
          </cell>
          <cell r="C115">
            <v>111</v>
          </cell>
        </row>
        <row r="116">
          <cell r="B116" t="str">
            <v>File Cabinet Locked</v>
          </cell>
          <cell r="C116">
            <v>112</v>
          </cell>
        </row>
        <row r="117">
          <cell r="B117" t="str">
            <v>File Cabinet</v>
          </cell>
          <cell r="C117">
            <v>113</v>
          </cell>
        </row>
        <row r="118">
          <cell r="B118" t="str">
            <v>Small Key</v>
          </cell>
          <cell r="C118">
            <v>114</v>
          </cell>
        </row>
        <row r="119">
          <cell r="B119" t="str">
            <v>Video Device</v>
          </cell>
          <cell r="C119">
            <v>115</v>
          </cell>
        </row>
        <row r="120">
          <cell r="B120" t="str">
            <v>File</v>
          </cell>
          <cell r="C120">
            <v>116</v>
          </cell>
        </row>
        <row r="121">
          <cell r="B121" t="str">
            <v>Shelves</v>
          </cell>
          <cell r="C121">
            <v>117</v>
          </cell>
        </row>
        <row r="122">
          <cell r="B122" t="str">
            <v>Car</v>
          </cell>
          <cell r="C122">
            <v>118</v>
          </cell>
        </row>
        <row r="123">
          <cell r="B123" t="str">
            <v>Bookstore Door</v>
          </cell>
          <cell r="C123">
            <v>119</v>
          </cell>
        </row>
        <row r="124">
          <cell r="B124" t="str">
            <v>Bookstore Closed Door</v>
          </cell>
          <cell r="C124">
            <v>120</v>
          </cell>
        </row>
        <row r="125">
          <cell r="B125" t="str">
            <v>Petshop Door</v>
          </cell>
          <cell r="C125">
            <v>121</v>
          </cell>
        </row>
        <row r="126">
          <cell r="B126" t="str">
            <v>ExitDoorBookstore</v>
          </cell>
          <cell r="C126">
            <v>122</v>
          </cell>
        </row>
        <row r="127">
          <cell r="B127" t="str">
            <v>ExitDoorPetshop</v>
          </cell>
          <cell r="C127">
            <v>123</v>
          </cell>
        </row>
        <row r="128">
          <cell r="B128" t="str">
            <v>BookstoreMan</v>
          </cell>
          <cell r="C128">
            <v>124</v>
          </cell>
        </row>
        <row r="129">
          <cell r="B129" t="str">
            <v>ManOnStreet</v>
          </cell>
          <cell r="C129">
            <v>125</v>
          </cell>
        </row>
        <row r="130">
          <cell r="B130" t="str">
            <v>Fish tank</v>
          </cell>
          <cell r="C130">
            <v>126</v>
          </cell>
        </row>
        <row r="131">
          <cell r="B131" t="str">
            <v>HouseEmpty</v>
          </cell>
          <cell r="C131">
            <v>127</v>
          </cell>
        </row>
        <row r="132">
          <cell r="B132" t="str">
            <v>House</v>
          </cell>
          <cell r="C132">
            <v>128</v>
          </cell>
        </row>
        <row r="133">
          <cell r="B133" t="str">
            <v>Car</v>
          </cell>
          <cell r="C133">
            <v>129</v>
          </cell>
        </row>
        <row r="134">
          <cell r="B134" t="str">
            <v>DoorSykes</v>
          </cell>
          <cell r="C134">
            <v>130</v>
          </cell>
        </row>
        <row r="135">
          <cell r="B135" t="str">
            <v>Window</v>
          </cell>
          <cell r="C135">
            <v>131</v>
          </cell>
        </row>
        <row r="136">
          <cell r="B136" t="str">
            <v>Sykes</v>
          </cell>
          <cell r="C136">
            <v>132</v>
          </cell>
        </row>
        <row r="137">
          <cell r="B137" t="str">
            <v>Ms. Sykes</v>
          </cell>
          <cell r="C137">
            <v>133</v>
          </cell>
        </row>
        <row r="138">
          <cell r="B138" t="str">
            <v>Gunman</v>
          </cell>
          <cell r="C138">
            <v>134</v>
          </cell>
        </row>
        <row r="139">
          <cell r="B139" t="str">
            <v>Knife</v>
          </cell>
          <cell r="C139">
            <v>135</v>
          </cell>
        </row>
        <row r="140">
          <cell r="B140" t="str">
            <v>Silver Fish</v>
          </cell>
          <cell r="C140">
            <v>136</v>
          </cell>
        </row>
        <row r="141">
          <cell r="B141" t="str">
            <v>Black Fish</v>
          </cell>
          <cell r="C141">
            <v>137</v>
          </cell>
        </row>
        <row r="142">
          <cell r="B142" t="str">
            <v>Pearls</v>
          </cell>
          <cell r="C142">
            <v>138</v>
          </cell>
        </row>
        <row r="143">
          <cell r="B143" t="str">
            <v>Woman1</v>
          </cell>
          <cell r="C143">
            <v>139</v>
          </cell>
        </row>
        <row r="144">
          <cell r="B144" t="str">
            <v>Woman2</v>
          </cell>
          <cell r="C144">
            <v>140</v>
          </cell>
        </row>
        <row r="145">
          <cell r="B145" t="str">
            <v>Hospital</v>
          </cell>
          <cell r="C145">
            <v>141</v>
          </cell>
        </row>
        <row r="146">
          <cell r="B146" t="str">
            <v>Hospital Door</v>
          </cell>
          <cell r="C146">
            <v>142</v>
          </cell>
        </row>
        <row r="147">
          <cell r="B147" t="str">
            <v>Ointment</v>
          </cell>
          <cell r="C147">
            <v>143</v>
          </cell>
        </row>
      </sheetData>
      <sheetData sheetId="4" refreshError="1"/>
      <sheetData sheetId="5" refreshError="1"/>
      <sheetData sheetId="6" refreshError="1"/>
      <sheetData sheetId="7">
        <row r="71">
          <cell r="H71" t="str">
            <v>'Take a look at this. You have a story here. Reporter fighting pedophilia and crime!'
'You have nothing here, no proof. Just some pictures of a masked women having a good time 
with young boys. You have no proof they're underage and no evidence to idetify the woman. 
And nobody cares about the homeless. So you have no story. Mind you, she is eye candy! Can
I keep the book?'  'No, you cannot, you old goat!'</v>
          </cell>
        </row>
        <row r="72">
          <cell r="H72" t="str">
            <v>Using my high tech skeleton key I unlocked the door and slid inside.</v>
          </cell>
        </row>
        <row r="73">
          <cell r="H73" t="str">
            <v>I can't take it, Chan is watching me!</v>
          </cell>
        </row>
        <row r="74">
          <cell r="H74" t="str">
            <v>I attached the stick to the fishnet and created a fishnet with a long handle.</v>
          </cell>
        </row>
      </sheetData>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74"/>
  <sheetViews>
    <sheetView tabSelected="1" topLeftCell="A46" workbookViewId="0">
      <selection activeCell="D74" sqref="D74"/>
    </sheetView>
  </sheetViews>
  <sheetFormatPr defaultRowHeight="15" x14ac:dyDescent="0.25"/>
  <cols>
    <col min="2" max="2" width="16.7109375" customWidth="1"/>
    <col min="3" max="3" width="10.28515625" bestFit="1" customWidth="1"/>
    <col min="4" max="4" width="24.28515625" bestFit="1" customWidth="1"/>
  </cols>
  <sheetData>
    <row r="2" spans="2:4" x14ac:dyDescent="0.25">
      <c r="B2" s="12" t="s">
        <v>598</v>
      </c>
      <c r="C2" s="12" t="s">
        <v>458</v>
      </c>
      <c r="D2" s="12" t="s">
        <v>459</v>
      </c>
    </row>
    <row r="3" spans="2:4" x14ac:dyDescent="0.25">
      <c r="B3" t="s">
        <v>336</v>
      </c>
      <c r="C3">
        <v>1</v>
      </c>
      <c r="D3" t="s">
        <v>599</v>
      </c>
    </row>
    <row r="4" spans="2:4" x14ac:dyDescent="0.25">
      <c r="B4" t="s">
        <v>321</v>
      </c>
      <c r="C4">
        <v>2</v>
      </c>
      <c r="D4" t="s">
        <v>600</v>
      </c>
    </row>
    <row r="5" spans="2:4" x14ac:dyDescent="0.25">
      <c r="B5" t="s">
        <v>339</v>
      </c>
      <c r="C5">
        <v>3</v>
      </c>
      <c r="D5" t="s">
        <v>601</v>
      </c>
    </row>
    <row r="6" spans="2:4" x14ac:dyDescent="0.25">
      <c r="B6" t="s">
        <v>342</v>
      </c>
      <c r="C6">
        <v>4</v>
      </c>
      <c r="D6" t="s">
        <v>602</v>
      </c>
    </row>
    <row r="7" spans="2:4" x14ac:dyDescent="0.25">
      <c r="B7" t="s">
        <v>318</v>
      </c>
      <c r="C7">
        <v>5</v>
      </c>
      <c r="D7" t="s">
        <v>603</v>
      </c>
    </row>
    <row r="8" spans="2:4" x14ac:dyDescent="0.25">
      <c r="B8" t="s">
        <v>438</v>
      </c>
      <c r="C8">
        <v>6</v>
      </c>
      <c r="D8" t="s">
        <v>604</v>
      </c>
    </row>
    <row r="9" spans="2:4" x14ac:dyDescent="0.25">
      <c r="B9" t="s">
        <v>460</v>
      </c>
      <c r="C9">
        <v>7</v>
      </c>
      <c r="D9" t="s">
        <v>605</v>
      </c>
    </row>
    <row r="10" spans="2:4" x14ac:dyDescent="0.25">
      <c r="B10" t="s">
        <v>461</v>
      </c>
      <c r="C10">
        <v>8</v>
      </c>
      <c r="D10" t="s">
        <v>606</v>
      </c>
    </row>
    <row r="11" spans="2:4" x14ac:dyDescent="0.25">
      <c r="B11" t="s">
        <v>462</v>
      </c>
      <c r="C11">
        <v>9</v>
      </c>
      <c r="D11" t="s">
        <v>607</v>
      </c>
    </row>
    <row r="12" spans="2:4" x14ac:dyDescent="0.25">
      <c r="B12" t="s">
        <v>463</v>
      </c>
      <c r="C12">
        <v>10</v>
      </c>
      <c r="D12" t="s">
        <v>608</v>
      </c>
    </row>
    <row r="13" spans="2:4" x14ac:dyDescent="0.25">
      <c r="B13" t="s">
        <v>360</v>
      </c>
      <c r="C13">
        <v>11</v>
      </c>
      <c r="D13" t="s">
        <v>609</v>
      </c>
    </row>
    <row r="14" spans="2:4" x14ac:dyDescent="0.25">
      <c r="B14" t="s">
        <v>356</v>
      </c>
      <c r="C14">
        <v>12</v>
      </c>
      <c r="D14" t="s">
        <v>610</v>
      </c>
    </row>
    <row r="15" spans="2:4" x14ac:dyDescent="0.25">
      <c r="B15" t="s">
        <v>464</v>
      </c>
      <c r="C15">
        <v>13</v>
      </c>
      <c r="D15" t="s">
        <v>611</v>
      </c>
    </row>
    <row r="16" spans="2:4" x14ac:dyDescent="0.25">
      <c r="B16" t="s">
        <v>371</v>
      </c>
      <c r="C16">
        <v>14</v>
      </c>
      <c r="D16" t="s">
        <v>612</v>
      </c>
    </row>
    <row r="17" spans="2:4" x14ac:dyDescent="0.25">
      <c r="B17" t="s">
        <v>416</v>
      </c>
      <c r="C17">
        <v>15</v>
      </c>
      <c r="D17" t="s">
        <v>613</v>
      </c>
    </row>
    <row r="18" spans="2:4" x14ac:dyDescent="0.25">
      <c r="B18" t="s">
        <v>465</v>
      </c>
      <c r="C18">
        <v>16</v>
      </c>
      <c r="D18" t="s">
        <v>614</v>
      </c>
    </row>
    <row r="19" spans="2:4" x14ac:dyDescent="0.25">
      <c r="B19" t="s">
        <v>466</v>
      </c>
      <c r="C19">
        <v>17</v>
      </c>
      <c r="D19" t="s">
        <v>615</v>
      </c>
    </row>
    <row r="20" spans="2:4" x14ac:dyDescent="0.25">
      <c r="B20" t="s">
        <v>467</v>
      </c>
      <c r="C20">
        <v>18</v>
      </c>
      <c r="D20" t="s">
        <v>616</v>
      </c>
    </row>
    <row r="21" spans="2:4" x14ac:dyDescent="0.25">
      <c r="B21" t="s">
        <v>468</v>
      </c>
      <c r="C21">
        <v>19</v>
      </c>
      <c r="D21" t="s">
        <v>617</v>
      </c>
    </row>
    <row r="22" spans="2:4" x14ac:dyDescent="0.25">
      <c r="B22" t="s">
        <v>412</v>
      </c>
      <c r="C22">
        <v>20</v>
      </c>
      <c r="D22" t="s">
        <v>618</v>
      </c>
    </row>
    <row r="23" spans="2:4" x14ac:dyDescent="0.25">
      <c r="B23" t="s">
        <v>410</v>
      </c>
      <c r="C23">
        <v>21</v>
      </c>
      <c r="D23" t="s">
        <v>619</v>
      </c>
    </row>
    <row r="24" spans="2:4" x14ac:dyDescent="0.25">
      <c r="B24" t="s">
        <v>310</v>
      </c>
      <c r="C24">
        <v>22</v>
      </c>
      <c r="D24" t="s">
        <v>620</v>
      </c>
    </row>
    <row r="25" spans="2:4" x14ac:dyDescent="0.25">
      <c r="B25" t="s">
        <v>455</v>
      </c>
      <c r="C25">
        <v>23</v>
      </c>
      <c r="D25" t="s">
        <v>621</v>
      </c>
    </row>
    <row r="26" spans="2:4" x14ac:dyDescent="0.25">
      <c r="B26" t="s">
        <v>376</v>
      </c>
      <c r="C26">
        <v>24</v>
      </c>
      <c r="D26" t="s">
        <v>622</v>
      </c>
    </row>
    <row r="27" spans="2:4" x14ac:dyDescent="0.25">
      <c r="B27" t="s">
        <v>374</v>
      </c>
      <c r="C27">
        <v>25</v>
      </c>
      <c r="D27" t="s">
        <v>623</v>
      </c>
    </row>
    <row r="28" spans="2:4" x14ac:dyDescent="0.25">
      <c r="B28" t="s">
        <v>344</v>
      </c>
      <c r="C28">
        <v>26</v>
      </c>
      <c r="D28" t="s">
        <v>624</v>
      </c>
    </row>
    <row r="29" spans="2:4" x14ac:dyDescent="0.25">
      <c r="B29" t="s">
        <v>378</v>
      </c>
      <c r="C29">
        <v>27</v>
      </c>
      <c r="D29" t="s">
        <v>625</v>
      </c>
    </row>
    <row r="30" spans="2:4" x14ac:dyDescent="0.25">
      <c r="B30" t="s">
        <v>380</v>
      </c>
      <c r="C30">
        <v>28</v>
      </c>
      <c r="D30" t="s">
        <v>626</v>
      </c>
    </row>
    <row r="31" spans="2:4" x14ac:dyDescent="0.25">
      <c r="B31" t="s">
        <v>469</v>
      </c>
      <c r="C31">
        <v>29</v>
      </c>
      <c r="D31" t="s">
        <v>627</v>
      </c>
    </row>
    <row r="32" spans="2:4" x14ac:dyDescent="0.25">
      <c r="B32" t="s">
        <v>350</v>
      </c>
      <c r="C32">
        <v>30</v>
      </c>
      <c r="D32" t="s">
        <v>628</v>
      </c>
    </row>
    <row r="33" spans="2:4" x14ac:dyDescent="0.25">
      <c r="B33" t="s">
        <v>470</v>
      </c>
      <c r="C33">
        <v>31</v>
      </c>
      <c r="D33" t="s">
        <v>629</v>
      </c>
    </row>
    <row r="34" spans="2:4" x14ac:dyDescent="0.25">
      <c r="B34" t="s">
        <v>366</v>
      </c>
      <c r="C34">
        <v>32</v>
      </c>
      <c r="D34" t="s">
        <v>630</v>
      </c>
    </row>
    <row r="35" spans="2:4" x14ac:dyDescent="0.25">
      <c r="B35" t="s">
        <v>382</v>
      </c>
      <c r="C35">
        <v>33</v>
      </c>
      <c r="D35" t="s">
        <v>631</v>
      </c>
    </row>
    <row r="36" spans="2:4" x14ac:dyDescent="0.25">
      <c r="B36" t="s">
        <v>299</v>
      </c>
      <c r="C36">
        <v>34</v>
      </c>
      <c r="D36" t="s">
        <v>632</v>
      </c>
    </row>
    <row r="37" spans="2:4" x14ac:dyDescent="0.25">
      <c r="B37" t="s">
        <v>471</v>
      </c>
      <c r="C37">
        <v>35</v>
      </c>
      <c r="D37" t="s">
        <v>633</v>
      </c>
    </row>
    <row r="38" spans="2:4" x14ac:dyDescent="0.25">
      <c r="B38" t="s">
        <v>326</v>
      </c>
      <c r="C38">
        <v>36</v>
      </c>
      <c r="D38" t="s">
        <v>634</v>
      </c>
    </row>
    <row r="39" spans="2:4" x14ac:dyDescent="0.25">
      <c r="B39" t="s">
        <v>472</v>
      </c>
      <c r="C39">
        <v>37</v>
      </c>
      <c r="D39" t="s">
        <v>635</v>
      </c>
    </row>
    <row r="40" spans="2:4" x14ac:dyDescent="0.25">
      <c r="B40" t="s">
        <v>328</v>
      </c>
      <c r="C40">
        <v>38</v>
      </c>
      <c r="D40" t="s">
        <v>636</v>
      </c>
    </row>
    <row r="41" spans="2:4" x14ac:dyDescent="0.25">
      <c r="B41" t="s">
        <v>473</v>
      </c>
      <c r="C41">
        <v>39</v>
      </c>
      <c r="D41" t="s">
        <v>637</v>
      </c>
    </row>
    <row r="42" spans="2:4" x14ac:dyDescent="0.25">
      <c r="B42" t="s">
        <v>474</v>
      </c>
      <c r="C42">
        <v>40</v>
      </c>
      <c r="D42" t="s">
        <v>638</v>
      </c>
    </row>
    <row r="43" spans="2:4" x14ac:dyDescent="0.25">
      <c r="B43" t="s">
        <v>427</v>
      </c>
      <c r="C43">
        <v>41</v>
      </c>
      <c r="D43" t="s">
        <v>639</v>
      </c>
    </row>
    <row r="44" spans="2:4" x14ac:dyDescent="0.25">
      <c r="B44" t="s">
        <v>436</v>
      </c>
      <c r="C44">
        <v>42</v>
      </c>
      <c r="D44" t="s">
        <v>640</v>
      </c>
    </row>
    <row r="45" spans="2:4" x14ac:dyDescent="0.25">
      <c r="B45" t="s">
        <v>312</v>
      </c>
      <c r="C45">
        <v>43</v>
      </c>
      <c r="D45" t="s">
        <v>641</v>
      </c>
    </row>
    <row r="46" spans="2:4" x14ac:dyDescent="0.25">
      <c r="B46" t="s">
        <v>441</v>
      </c>
      <c r="C46">
        <v>44</v>
      </c>
      <c r="D46" t="s">
        <v>642</v>
      </c>
    </row>
    <row r="47" spans="2:4" x14ac:dyDescent="0.25">
      <c r="B47" t="s">
        <v>440</v>
      </c>
      <c r="C47">
        <v>45</v>
      </c>
      <c r="D47" t="s">
        <v>643</v>
      </c>
    </row>
    <row r="48" spans="2:4" x14ac:dyDescent="0.25">
      <c r="B48" t="s">
        <v>445</v>
      </c>
      <c r="C48">
        <v>46</v>
      </c>
      <c r="D48" t="s">
        <v>644</v>
      </c>
    </row>
    <row r="49" spans="2:4" x14ac:dyDescent="0.25">
      <c r="B49" t="s">
        <v>403</v>
      </c>
      <c r="C49">
        <v>47</v>
      </c>
      <c r="D49" t="s">
        <v>645</v>
      </c>
    </row>
    <row r="50" spans="2:4" x14ac:dyDescent="0.25">
      <c r="B50" t="s">
        <v>475</v>
      </c>
      <c r="C50">
        <v>48</v>
      </c>
      <c r="D50" t="s">
        <v>646</v>
      </c>
    </row>
    <row r="51" spans="2:4" x14ac:dyDescent="0.25">
      <c r="B51" t="s">
        <v>419</v>
      </c>
      <c r="C51">
        <v>49</v>
      </c>
      <c r="D51" t="s">
        <v>647</v>
      </c>
    </row>
    <row r="52" spans="2:4" x14ac:dyDescent="0.25">
      <c r="B52" t="s">
        <v>476</v>
      </c>
      <c r="C52">
        <v>50</v>
      </c>
      <c r="D52" t="s">
        <v>648</v>
      </c>
    </row>
    <row r="53" spans="2:4" x14ac:dyDescent="0.25">
      <c r="B53" t="s">
        <v>477</v>
      </c>
      <c r="C53">
        <v>51</v>
      </c>
      <c r="D53" t="s">
        <v>649</v>
      </c>
    </row>
    <row r="54" spans="2:4" x14ac:dyDescent="0.25">
      <c r="B54" t="s">
        <v>478</v>
      </c>
      <c r="C54">
        <v>52</v>
      </c>
      <c r="D54" t="s">
        <v>650</v>
      </c>
    </row>
    <row r="55" spans="2:4" x14ac:dyDescent="0.25">
      <c r="B55" t="s">
        <v>359</v>
      </c>
      <c r="C55">
        <v>53</v>
      </c>
      <c r="D55" t="s">
        <v>651</v>
      </c>
    </row>
    <row r="56" spans="2:4" x14ac:dyDescent="0.25">
      <c r="B56" t="s">
        <v>364</v>
      </c>
      <c r="C56">
        <v>54</v>
      </c>
      <c r="D56" t="s">
        <v>652</v>
      </c>
    </row>
    <row r="57" spans="2:4" x14ac:dyDescent="0.25">
      <c r="B57" t="s">
        <v>393</v>
      </c>
      <c r="C57">
        <v>55</v>
      </c>
      <c r="D57" t="s">
        <v>653</v>
      </c>
    </row>
    <row r="58" spans="2:4" x14ac:dyDescent="0.25">
      <c r="B58" t="s">
        <v>394</v>
      </c>
      <c r="C58">
        <v>56</v>
      </c>
      <c r="D58" t="s">
        <v>654</v>
      </c>
    </row>
    <row r="59" spans="2:4" x14ac:dyDescent="0.25">
      <c r="B59" t="s">
        <v>398</v>
      </c>
      <c r="C59">
        <v>57</v>
      </c>
      <c r="D59" t="s">
        <v>655</v>
      </c>
    </row>
    <row r="60" spans="2:4" x14ac:dyDescent="0.25">
      <c r="B60" t="s">
        <v>400</v>
      </c>
      <c r="C60">
        <v>58</v>
      </c>
      <c r="D60" t="s">
        <v>656</v>
      </c>
    </row>
    <row r="61" spans="2:4" x14ac:dyDescent="0.25">
      <c r="B61" t="s">
        <v>408</v>
      </c>
      <c r="C61">
        <v>59</v>
      </c>
      <c r="D61" t="s">
        <v>657</v>
      </c>
    </row>
    <row r="62" spans="2:4" x14ac:dyDescent="0.25">
      <c r="B62" t="s">
        <v>432</v>
      </c>
      <c r="C62">
        <v>60</v>
      </c>
      <c r="D62" t="s">
        <v>658</v>
      </c>
    </row>
    <row r="63" spans="2:4" x14ac:dyDescent="0.25">
      <c r="B63" t="s">
        <v>346</v>
      </c>
      <c r="C63">
        <v>61</v>
      </c>
      <c r="D63" t="s">
        <v>659</v>
      </c>
    </row>
    <row r="64" spans="2:4" x14ac:dyDescent="0.25">
      <c r="B64" t="s">
        <v>479</v>
      </c>
      <c r="C64">
        <v>62</v>
      </c>
      <c r="D64" t="s">
        <v>660</v>
      </c>
    </row>
    <row r="65" spans="2:4" x14ac:dyDescent="0.25">
      <c r="B65" t="s">
        <v>391</v>
      </c>
      <c r="C65">
        <v>63</v>
      </c>
      <c r="D65" t="s">
        <v>661</v>
      </c>
    </row>
    <row r="66" spans="2:4" x14ac:dyDescent="0.25">
      <c r="B66" t="s">
        <v>480</v>
      </c>
      <c r="C66">
        <v>64</v>
      </c>
      <c r="D66" t="s">
        <v>662</v>
      </c>
    </row>
    <row r="67" spans="2:4" x14ac:dyDescent="0.25">
      <c r="B67" t="s">
        <v>481</v>
      </c>
      <c r="C67">
        <v>65</v>
      </c>
      <c r="D67" t="s">
        <v>663</v>
      </c>
    </row>
    <row r="68" spans="2:4" x14ac:dyDescent="0.25">
      <c r="B68" t="s">
        <v>482</v>
      </c>
      <c r="C68">
        <v>66</v>
      </c>
      <c r="D68" t="s">
        <v>664</v>
      </c>
    </row>
    <row r="69" spans="2:4" x14ac:dyDescent="0.25">
      <c r="B69" t="s">
        <v>483</v>
      </c>
      <c r="C69">
        <v>67</v>
      </c>
      <c r="D69" t="s">
        <v>665</v>
      </c>
    </row>
    <row r="70" spans="2:4" x14ac:dyDescent="0.25">
      <c r="B70" t="s">
        <v>484</v>
      </c>
      <c r="C70">
        <v>68</v>
      </c>
      <c r="D70" t="s">
        <v>666</v>
      </c>
    </row>
    <row r="71" spans="2:4" x14ac:dyDescent="0.25">
      <c r="B71" t="s">
        <v>485</v>
      </c>
      <c r="C71">
        <v>69</v>
      </c>
      <c r="D71" t="s">
        <v>667</v>
      </c>
    </row>
    <row r="72" spans="2:4" x14ac:dyDescent="0.25">
      <c r="B72" t="s">
        <v>486</v>
      </c>
      <c r="C72">
        <v>70</v>
      </c>
      <c r="D72" t="s">
        <v>668</v>
      </c>
    </row>
    <row r="73" spans="2:4" x14ac:dyDescent="0.25">
      <c r="B73" t="s">
        <v>591</v>
      </c>
      <c r="C73">
        <v>71</v>
      </c>
      <c r="D73" t="s">
        <v>705</v>
      </c>
    </row>
    <row r="74" spans="2:4" x14ac:dyDescent="0.25">
      <c r="B74" t="s">
        <v>487</v>
      </c>
      <c r="D74" t="s">
        <v>669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workbookViewId="0">
      <selection activeCell="F1" sqref="F1"/>
    </sheetView>
  </sheetViews>
  <sheetFormatPr defaultRowHeight="15" x14ac:dyDescent="0.25"/>
  <cols>
    <col min="1" max="1" width="17.7109375" customWidth="1"/>
    <col min="2" max="2" width="10.7109375" bestFit="1" customWidth="1"/>
    <col min="5" max="5" width="12" bestFit="1" customWidth="1"/>
    <col min="6" max="6" width="11.28515625" bestFit="1" customWidth="1"/>
    <col min="8" max="8" width="16.28515625" bestFit="1" customWidth="1"/>
  </cols>
  <sheetData>
    <row r="1" spans="1:8" ht="45" x14ac:dyDescent="0.25">
      <c r="A1" s="12" t="s">
        <v>274</v>
      </c>
      <c r="B1" s="12" t="s">
        <v>695</v>
      </c>
      <c r="C1" s="12" t="s">
        <v>697</v>
      </c>
      <c r="D1" s="12" t="s">
        <v>698</v>
      </c>
      <c r="E1" s="12" t="s">
        <v>696</v>
      </c>
      <c r="F1" s="25" t="s">
        <v>700</v>
      </c>
      <c r="G1" s="12"/>
      <c r="H1" s="12" t="s">
        <v>694</v>
      </c>
    </row>
    <row r="2" spans="1:8" x14ac:dyDescent="0.25">
      <c r="A2" t="s">
        <v>670</v>
      </c>
      <c r="B2">
        <v>1</v>
      </c>
      <c r="C2" s="26">
        <v>10</v>
      </c>
      <c r="D2" s="26">
        <v>10</v>
      </c>
      <c r="E2">
        <v>34</v>
      </c>
      <c r="F2">
        <v>1</v>
      </c>
      <c r="H2" t="str">
        <f t="shared" ref="H2:H29" si="0">CONCATENATE("Data ",C2,",",D2,",",E2,",",F2)</f>
        <v>Data 10,10,34,1</v>
      </c>
    </row>
    <row r="3" spans="1:8" x14ac:dyDescent="0.25">
      <c r="A3" t="s">
        <v>671</v>
      </c>
      <c r="B3">
        <f>B2+1</f>
        <v>2</v>
      </c>
      <c r="C3" s="26">
        <v>35</v>
      </c>
      <c r="D3" s="26">
        <v>21</v>
      </c>
      <c r="E3">
        <v>43</v>
      </c>
      <c r="F3">
        <v>0</v>
      </c>
      <c r="H3" t="str">
        <f t="shared" si="0"/>
        <v>Data 35,21,43,0</v>
      </c>
    </row>
    <row r="4" spans="1:8" x14ac:dyDescent="0.25">
      <c r="A4" t="s">
        <v>324</v>
      </c>
      <c r="B4">
        <f t="shared" ref="B4:B29" si="1">B3+1</f>
        <v>3</v>
      </c>
      <c r="C4" s="26">
        <v>27</v>
      </c>
      <c r="D4" s="26">
        <v>33</v>
      </c>
      <c r="E4">
        <v>2</v>
      </c>
      <c r="F4">
        <v>0</v>
      </c>
      <c r="H4" t="str">
        <f t="shared" si="0"/>
        <v>Data 27,33,2,0</v>
      </c>
    </row>
    <row r="5" spans="1:8" x14ac:dyDescent="0.25">
      <c r="A5" t="s">
        <v>672</v>
      </c>
      <c r="B5">
        <f t="shared" si="1"/>
        <v>4</v>
      </c>
      <c r="C5" s="26">
        <v>2</v>
      </c>
      <c r="D5" s="26">
        <v>44</v>
      </c>
      <c r="E5">
        <v>36</v>
      </c>
      <c r="F5">
        <v>0</v>
      </c>
      <c r="H5" t="str">
        <f t="shared" si="0"/>
        <v>Data 2,44,36,0</v>
      </c>
    </row>
    <row r="6" spans="1:8" x14ac:dyDescent="0.25">
      <c r="A6" t="s">
        <v>673</v>
      </c>
      <c r="B6">
        <f t="shared" si="1"/>
        <v>5</v>
      </c>
      <c r="C6" s="26">
        <v>230</v>
      </c>
      <c r="D6" s="26">
        <v>16</v>
      </c>
      <c r="E6">
        <v>1</v>
      </c>
      <c r="F6">
        <v>0</v>
      </c>
      <c r="H6" t="str">
        <f t="shared" si="0"/>
        <v>Data 230,16,1,0</v>
      </c>
    </row>
    <row r="7" spans="1:8" x14ac:dyDescent="0.25">
      <c r="A7" t="s">
        <v>674</v>
      </c>
      <c r="B7">
        <f t="shared" si="1"/>
        <v>6</v>
      </c>
      <c r="C7">
        <v>60</v>
      </c>
      <c r="D7">
        <v>50</v>
      </c>
      <c r="E7">
        <v>3</v>
      </c>
      <c r="F7">
        <v>1</v>
      </c>
      <c r="H7" t="str">
        <f t="shared" si="0"/>
        <v>Data 60,50,3,1</v>
      </c>
    </row>
    <row r="8" spans="1:8" x14ac:dyDescent="0.25">
      <c r="A8" t="s">
        <v>675</v>
      </c>
      <c r="B8">
        <f t="shared" si="1"/>
        <v>7</v>
      </c>
      <c r="C8">
        <v>45</v>
      </c>
      <c r="D8">
        <v>75</v>
      </c>
      <c r="E8">
        <v>30</v>
      </c>
      <c r="F8">
        <v>0</v>
      </c>
      <c r="H8" t="str">
        <f t="shared" si="0"/>
        <v>Data 45,75,30,0</v>
      </c>
    </row>
    <row r="9" spans="1:8" x14ac:dyDescent="0.25">
      <c r="A9" t="s">
        <v>676</v>
      </c>
      <c r="B9">
        <f t="shared" si="1"/>
        <v>8</v>
      </c>
      <c r="C9" s="26">
        <v>85</v>
      </c>
      <c r="D9" s="26">
        <v>95</v>
      </c>
      <c r="E9">
        <v>41</v>
      </c>
      <c r="F9">
        <v>0</v>
      </c>
      <c r="H9" t="str">
        <f t="shared" si="0"/>
        <v>Data 85,95,41,0</v>
      </c>
    </row>
    <row r="10" spans="1:8" x14ac:dyDescent="0.25">
      <c r="A10" t="s">
        <v>454</v>
      </c>
      <c r="B10">
        <f t="shared" si="1"/>
        <v>9</v>
      </c>
      <c r="C10" s="26">
        <v>145</v>
      </c>
      <c r="D10" s="26">
        <v>37</v>
      </c>
      <c r="E10">
        <v>23</v>
      </c>
      <c r="F10">
        <v>0</v>
      </c>
      <c r="H10" t="str">
        <f t="shared" si="0"/>
        <v>Data 145,37,23,0</v>
      </c>
    </row>
    <row r="11" spans="1:8" x14ac:dyDescent="0.25">
      <c r="A11" t="s">
        <v>677</v>
      </c>
      <c r="B11">
        <f t="shared" si="1"/>
        <v>10</v>
      </c>
      <c r="C11">
        <v>205</v>
      </c>
      <c r="D11" s="26">
        <v>57</v>
      </c>
      <c r="E11">
        <v>27</v>
      </c>
      <c r="F11">
        <v>0</v>
      </c>
      <c r="H11" t="str">
        <f t="shared" si="0"/>
        <v>Data 205,57,27,0</v>
      </c>
    </row>
    <row r="12" spans="1:8" x14ac:dyDescent="0.25">
      <c r="A12" t="s">
        <v>678</v>
      </c>
      <c r="B12">
        <f t="shared" si="1"/>
        <v>11</v>
      </c>
      <c r="C12">
        <v>275</v>
      </c>
      <c r="D12">
        <v>25</v>
      </c>
      <c r="E12">
        <v>45</v>
      </c>
      <c r="F12">
        <v>0</v>
      </c>
      <c r="H12" t="str">
        <f t="shared" si="0"/>
        <v>Data 275,25,45,0</v>
      </c>
    </row>
    <row r="13" spans="1:8" x14ac:dyDescent="0.25">
      <c r="A13" t="s">
        <v>679</v>
      </c>
      <c r="B13">
        <f t="shared" si="1"/>
        <v>12</v>
      </c>
      <c r="C13">
        <v>80</v>
      </c>
      <c r="D13" s="26">
        <v>24</v>
      </c>
      <c r="E13">
        <v>63</v>
      </c>
      <c r="F13">
        <v>0</v>
      </c>
      <c r="H13" t="str">
        <f t="shared" si="0"/>
        <v>Data 80,24,63,0</v>
      </c>
    </row>
    <row r="14" spans="1:8" x14ac:dyDescent="0.25">
      <c r="A14" t="s">
        <v>680</v>
      </c>
      <c r="B14">
        <f t="shared" si="1"/>
        <v>13</v>
      </c>
      <c r="C14">
        <v>145</v>
      </c>
      <c r="D14">
        <v>60</v>
      </c>
      <c r="E14">
        <v>26</v>
      </c>
      <c r="F14">
        <v>0</v>
      </c>
      <c r="H14" t="str">
        <f t="shared" si="0"/>
        <v>Data 145,60,26,0</v>
      </c>
    </row>
    <row r="15" spans="1:8" x14ac:dyDescent="0.25">
      <c r="A15" t="s">
        <v>681</v>
      </c>
      <c r="B15">
        <f t="shared" si="1"/>
        <v>14</v>
      </c>
      <c r="C15">
        <v>150</v>
      </c>
      <c r="D15">
        <v>82</v>
      </c>
      <c r="E15">
        <v>61</v>
      </c>
      <c r="F15">
        <v>0</v>
      </c>
      <c r="H15" t="str">
        <f t="shared" si="0"/>
        <v>Data 150,82,61,0</v>
      </c>
    </row>
    <row r="16" spans="1:8" x14ac:dyDescent="0.25">
      <c r="A16" t="s">
        <v>682</v>
      </c>
      <c r="B16">
        <f t="shared" si="1"/>
        <v>15</v>
      </c>
      <c r="C16">
        <v>75</v>
      </c>
      <c r="D16">
        <v>75</v>
      </c>
      <c r="E16">
        <v>55</v>
      </c>
      <c r="F16">
        <v>0</v>
      </c>
      <c r="H16" t="str">
        <f t="shared" si="0"/>
        <v>Data 75,75,55,0</v>
      </c>
    </row>
    <row r="17" spans="1:9" x14ac:dyDescent="0.25">
      <c r="A17" t="s">
        <v>683</v>
      </c>
      <c r="B17">
        <f t="shared" si="1"/>
        <v>16</v>
      </c>
      <c r="C17">
        <v>135</v>
      </c>
      <c r="D17">
        <v>50</v>
      </c>
      <c r="E17">
        <v>47</v>
      </c>
      <c r="F17">
        <v>0</v>
      </c>
      <c r="H17" t="str">
        <f t="shared" si="0"/>
        <v>Data 135,50,47,0</v>
      </c>
    </row>
    <row r="18" spans="1:9" x14ac:dyDescent="0.25">
      <c r="A18" t="s">
        <v>684</v>
      </c>
      <c r="B18">
        <f t="shared" si="1"/>
        <v>17</v>
      </c>
      <c r="C18" s="26">
        <v>249</v>
      </c>
      <c r="D18">
        <v>95</v>
      </c>
      <c r="E18">
        <v>59</v>
      </c>
      <c r="F18">
        <v>0</v>
      </c>
      <c r="H18" t="str">
        <f t="shared" si="0"/>
        <v>Data 249,95,59,0</v>
      </c>
    </row>
    <row r="19" spans="1:9" x14ac:dyDescent="0.25">
      <c r="A19" t="s">
        <v>415</v>
      </c>
      <c r="B19">
        <f t="shared" si="1"/>
        <v>18</v>
      </c>
      <c r="C19">
        <v>90</v>
      </c>
      <c r="D19">
        <v>105</v>
      </c>
      <c r="E19">
        <v>15</v>
      </c>
      <c r="F19">
        <v>0</v>
      </c>
      <c r="H19" t="str">
        <f t="shared" si="0"/>
        <v>Data 90,105,15,0</v>
      </c>
    </row>
    <row r="20" spans="1:9" x14ac:dyDescent="0.25">
      <c r="A20" t="s">
        <v>685</v>
      </c>
      <c r="B20">
        <f t="shared" si="1"/>
        <v>19</v>
      </c>
      <c r="C20" s="26">
        <v>15</v>
      </c>
      <c r="D20" s="26">
        <v>135</v>
      </c>
      <c r="E20">
        <v>49</v>
      </c>
      <c r="F20">
        <v>0</v>
      </c>
      <c r="H20" t="str">
        <f t="shared" si="0"/>
        <v>Data 15,135,49,0</v>
      </c>
    </row>
    <row r="21" spans="1:9" x14ac:dyDescent="0.25">
      <c r="A21" t="s">
        <v>686</v>
      </c>
      <c r="B21">
        <f t="shared" si="1"/>
        <v>20</v>
      </c>
      <c r="C21" s="26">
        <v>220</v>
      </c>
      <c r="D21" s="26">
        <v>125</v>
      </c>
      <c r="E21">
        <v>65</v>
      </c>
      <c r="F21">
        <v>0</v>
      </c>
      <c r="H21" t="str">
        <f t="shared" si="0"/>
        <v>Data 220,125,65,0</v>
      </c>
    </row>
    <row r="22" spans="1:9" x14ac:dyDescent="0.25">
      <c r="A22" t="s">
        <v>687</v>
      </c>
      <c r="B22">
        <f t="shared" si="1"/>
        <v>21</v>
      </c>
      <c r="C22">
        <v>0</v>
      </c>
      <c r="D22">
        <v>0</v>
      </c>
      <c r="E22">
        <v>14</v>
      </c>
      <c r="F22">
        <v>0</v>
      </c>
      <c r="H22" t="str">
        <f t="shared" si="0"/>
        <v>Data 0,0,14,0</v>
      </c>
      <c r="I22" s="27" t="s">
        <v>699</v>
      </c>
    </row>
    <row r="23" spans="1:9" x14ac:dyDescent="0.25">
      <c r="A23" t="s">
        <v>688</v>
      </c>
      <c r="B23">
        <f t="shared" si="1"/>
        <v>22</v>
      </c>
      <c r="C23">
        <v>0</v>
      </c>
      <c r="D23">
        <v>0</v>
      </c>
      <c r="E23">
        <v>60</v>
      </c>
      <c r="F23">
        <v>0</v>
      </c>
      <c r="H23" t="str">
        <f t="shared" si="0"/>
        <v>Data 0,0,60,0</v>
      </c>
      <c r="I23" s="27"/>
    </row>
    <row r="24" spans="1:9" x14ac:dyDescent="0.25">
      <c r="A24" t="s">
        <v>689</v>
      </c>
      <c r="B24">
        <f t="shared" si="1"/>
        <v>23</v>
      </c>
      <c r="C24">
        <v>0</v>
      </c>
      <c r="D24">
        <v>0</v>
      </c>
      <c r="E24">
        <v>12</v>
      </c>
      <c r="F24">
        <v>0</v>
      </c>
      <c r="H24" t="str">
        <f t="shared" si="0"/>
        <v>Data 0,0,12,0</v>
      </c>
      <c r="I24" s="27"/>
    </row>
    <row r="25" spans="1:9" x14ac:dyDescent="0.25">
      <c r="A25" t="s">
        <v>690</v>
      </c>
      <c r="B25">
        <f t="shared" si="1"/>
        <v>24</v>
      </c>
      <c r="C25">
        <v>0</v>
      </c>
      <c r="D25">
        <v>0</v>
      </c>
      <c r="E25">
        <v>53</v>
      </c>
      <c r="F25">
        <v>0</v>
      </c>
      <c r="H25" t="str">
        <f t="shared" si="0"/>
        <v>Data 0,0,53,0</v>
      </c>
      <c r="I25" s="27"/>
    </row>
    <row r="26" spans="1:9" x14ac:dyDescent="0.25">
      <c r="A26" t="s">
        <v>691</v>
      </c>
      <c r="B26">
        <f t="shared" si="1"/>
        <v>25</v>
      </c>
      <c r="C26">
        <v>0</v>
      </c>
      <c r="D26">
        <v>0</v>
      </c>
      <c r="E26">
        <v>11</v>
      </c>
      <c r="F26">
        <v>0</v>
      </c>
      <c r="H26" t="str">
        <f t="shared" si="0"/>
        <v>Data 0,0,11,0</v>
      </c>
      <c r="I26" s="27"/>
    </row>
    <row r="27" spans="1:9" x14ac:dyDescent="0.25">
      <c r="A27" t="s">
        <v>692</v>
      </c>
      <c r="B27">
        <f t="shared" si="1"/>
        <v>26</v>
      </c>
      <c r="C27">
        <v>0</v>
      </c>
      <c r="D27">
        <v>0</v>
      </c>
      <c r="E27">
        <v>54</v>
      </c>
      <c r="F27">
        <v>0</v>
      </c>
      <c r="H27" t="str">
        <f t="shared" si="0"/>
        <v>Data 0,0,54,0</v>
      </c>
      <c r="I27" s="27"/>
    </row>
    <row r="28" spans="1:9" x14ac:dyDescent="0.25">
      <c r="A28" t="s">
        <v>693</v>
      </c>
      <c r="B28">
        <f t="shared" si="1"/>
        <v>27</v>
      </c>
      <c r="C28">
        <v>0</v>
      </c>
      <c r="D28">
        <v>0</v>
      </c>
      <c r="E28">
        <v>32</v>
      </c>
      <c r="F28">
        <v>0</v>
      </c>
      <c r="H28" t="str">
        <f t="shared" si="0"/>
        <v>Data 0,0,32,0</v>
      </c>
      <c r="I28" s="27"/>
    </row>
    <row r="29" spans="1:9" x14ac:dyDescent="0.25">
      <c r="A29" t="s">
        <v>316</v>
      </c>
      <c r="B29">
        <f t="shared" si="1"/>
        <v>28</v>
      </c>
      <c r="C29">
        <v>0</v>
      </c>
      <c r="D29">
        <v>0</v>
      </c>
      <c r="E29">
        <v>5</v>
      </c>
      <c r="F29">
        <v>0</v>
      </c>
      <c r="H29" t="str">
        <f t="shared" si="0"/>
        <v>Data 0,0,5,0</v>
      </c>
      <c r="I29" s="27"/>
    </row>
  </sheetData>
  <mergeCells count="1">
    <mergeCell ref="I22:I2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47"/>
  <sheetViews>
    <sheetView topLeftCell="A121" workbookViewId="0">
      <selection activeCell="F130" sqref="F130"/>
    </sheetView>
  </sheetViews>
  <sheetFormatPr defaultRowHeight="15" x14ac:dyDescent="0.25"/>
  <cols>
    <col min="1" max="1" width="18.28515625" customWidth="1"/>
    <col min="2" max="2" width="21.5703125" bestFit="1" customWidth="1"/>
    <col min="3" max="3" width="8.7109375" bestFit="1" customWidth="1"/>
    <col min="4" max="4" width="23.85546875" bestFit="1" customWidth="1"/>
    <col min="5" max="5" width="14.42578125" customWidth="1"/>
    <col min="6" max="9" width="15.140625" customWidth="1"/>
    <col min="10" max="10" width="14.42578125" customWidth="1"/>
    <col min="15" max="15" width="24.42578125" customWidth="1"/>
    <col min="16" max="16" width="23.5703125" customWidth="1"/>
  </cols>
  <sheetData>
    <row r="1" spans="1:15" x14ac:dyDescent="0.25">
      <c r="A1" s="12" t="s">
        <v>272</v>
      </c>
      <c r="B1" s="12" t="s">
        <v>273</v>
      </c>
      <c r="C1" s="12" t="s">
        <v>199</v>
      </c>
      <c r="D1" s="12" t="s">
        <v>274</v>
      </c>
      <c r="E1" s="12" t="s">
        <v>71</v>
      </c>
      <c r="F1" s="12" t="s">
        <v>72</v>
      </c>
      <c r="G1" s="12" t="s">
        <v>701</v>
      </c>
      <c r="H1" s="12" t="s">
        <v>593</v>
      </c>
      <c r="I1" s="12" t="s">
        <v>702</v>
      </c>
      <c r="J1" s="12" t="s">
        <v>71</v>
      </c>
      <c r="K1" s="12" t="s">
        <v>275</v>
      </c>
      <c r="L1" s="13" t="s">
        <v>703</v>
      </c>
      <c r="M1" s="13" t="s">
        <v>704</v>
      </c>
      <c r="O1" s="12" t="s">
        <v>694</v>
      </c>
    </row>
    <row r="2" spans="1:15" x14ac:dyDescent="0.25">
      <c r="A2" t="s">
        <v>277</v>
      </c>
      <c r="B2" t="s">
        <v>277</v>
      </c>
      <c r="C2">
        <v>1</v>
      </c>
      <c r="D2" t="s">
        <v>278</v>
      </c>
      <c r="E2">
        <v>0</v>
      </c>
      <c r="F2" t="s">
        <v>200</v>
      </c>
      <c r="G2">
        <f>LEN(F2)+1</f>
        <v>44</v>
      </c>
      <c r="H2">
        <v>0</v>
      </c>
      <c r="I2">
        <f>LEN(F2)</f>
        <v>43</v>
      </c>
      <c r="J2">
        <v>0</v>
      </c>
      <c r="K2">
        <v>1</v>
      </c>
      <c r="L2">
        <v>0</v>
      </c>
      <c r="M2">
        <v>0</v>
      </c>
      <c r="O2" t="str">
        <f>CONCATENATE("Data ",H2,",",I2,",",J2,",",K2,",",L2,",",M2)</f>
        <v>Data 0,43,0,1,0,0</v>
      </c>
    </row>
    <row r="3" spans="1:15" x14ac:dyDescent="0.25">
      <c r="A3" t="s">
        <v>279</v>
      </c>
      <c r="B3" t="s">
        <v>279</v>
      </c>
      <c r="C3">
        <v>2</v>
      </c>
      <c r="D3" t="s">
        <v>278</v>
      </c>
      <c r="E3">
        <v>0</v>
      </c>
      <c r="F3" t="s">
        <v>201</v>
      </c>
      <c r="G3">
        <f t="shared" ref="G3:G66" si="0">LEN(F3)+1</f>
        <v>76</v>
      </c>
      <c r="H3">
        <f>H2+G2</f>
        <v>44</v>
      </c>
      <c r="I3">
        <f t="shared" ref="I3:I66" si="1">LEN(F3)</f>
        <v>75</v>
      </c>
      <c r="J3">
        <v>0</v>
      </c>
      <c r="K3">
        <v>0</v>
      </c>
      <c r="L3">
        <v>0</v>
      </c>
      <c r="M3">
        <v>0</v>
      </c>
      <c r="O3" t="str">
        <f t="shared" ref="O3:O66" si="2">CONCATENATE("Data ",H3,",",I3,",",J3,",",K3,",",L3,",",M3)</f>
        <v>Data 44,75,0,0,0,0</v>
      </c>
    </row>
    <row r="4" spans="1:15" x14ac:dyDescent="0.25">
      <c r="A4" t="s">
        <v>280</v>
      </c>
      <c r="B4" t="s">
        <v>280</v>
      </c>
      <c r="C4">
        <v>3</v>
      </c>
      <c r="D4" t="s">
        <v>278</v>
      </c>
      <c r="E4">
        <v>0</v>
      </c>
      <c r="F4" t="s">
        <v>202</v>
      </c>
      <c r="G4">
        <f t="shared" si="0"/>
        <v>43</v>
      </c>
      <c r="H4">
        <f t="shared" ref="H4:H67" si="3">H3+G3</f>
        <v>120</v>
      </c>
      <c r="I4">
        <f t="shared" si="1"/>
        <v>42</v>
      </c>
      <c r="J4">
        <v>0</v>
      </c>
      <c r="K4">
        <v>0</v>
      </c>
      <c r="L4">
        <v>0</v>
      </c>
      <c r="M4">
        <v>0</v>
      </c>
      <c r="O4" t="str">
        <f t="shared" si="2"/>
        <v>Data 120,42,0,0,0,0</v>
      </c>
    </row>
    <row r="5" spans="1:15" x14ac:dyDescent="0.25">
      <c r="A5" t="s">
        <v>281</v>
      </c>
      <c r="B5" t="s">
        <v>281</v>
      </c>
      <c r="C5">
        <v>4</v>
      </c>
      <c r="D5" t="s">
        <v>278</v>
      </c>
      <c r="E5">
        <v>0</v>
      </c>
      <c r="F5" t="s">
        <v>203</v>
      </c>
      <c r="G5">
        <f t="shared" si="0"/>
        <v>43</v>
      </c>
      <c r="H5">
        <f t="shared" si="3"/>
        <v>163</v>
      </c>
      <c r="I5">
        <f t="shared" si="1"/>
        <v>42</v>
      </c>
      <c r="J5">
        <v>0</v>
      </c>
      <c r="K5">
        <v>0</v>
      </c>
      <c r="L5">
        <v>0</v>
      </c>
      <c r="M5">
        <v>0</v>
      </c>
      <c r="O5" t="str">
        <f t="shared" si="2"/>
        <v>Data 163,42,0,0,0,0</v>
      </c>
    </row>
    <row r="6" spans="1:15" x14ac:dyDescent="0.25">
      <c r="A6" t="s">
        <v>282</v>
      </c>
      <c r="B6" t="s">
        <v>283</v>
      </c>
      <c r="C6">
        <v>5</v>
      </c>
      <c r="D6" t="s">
        <v>278</v>
      </c>
      <c r="E6">
        <v>0</v>
      </c>
      <c r="F6" t="s">
        <v>98</v>
      </c>
      <c r="G6">
        <f t="shared" si="0"/>
        <v>31</v>
      </c>
      <c r="H6">
        <f t="shared" si="3"/>
        <v>206</v>
      </c>
      <c r="I6">
        <f t="shared" si="1"/>
        <v>30</v>
      </c>
      <c r="J6">
        <v>0</v>
      </c>
      <c r="K6">
        <v>0</v>
      </c>
      <c r="L6">
        <v>0</v>
      </c>
      <c r="M6">
        <v>0</v>
      </c>
      <c r="O6" t="str">
        <f t="shared" si="2"/>
        <v>Data 206,30,0,0,0,0</v>
      </c>
    </row>
    <row r="7" spans="1:15" x14ac:dyDescent="0.25">
      <c r="A7" t="s">
        <v>282</v>
      </c>
      <c r="B7" t="s">
        <v>284</v>
      </c>
      <c r="C7">
        <v>6</v>
      </c>
      <c r="D7" t="s">
        <v>278</v>
      </c>
      <c r="E7">
        <v>0</v>
      </c>
      <c r="F7" t="s">
        <v>99</v>
      </c>
      <c r="G7">
        <f t="shared" si="0"/>
        <v>44</v>
      </c>
      <c r="H7">
        <f t="shared" si="3"/>
        <v>237</v>
      </c>
      <c r="I7">
        <f t="shared" si="1"/>
        <v>43</v>
      </c>
      <c r="J7">
        <v>0</v>
      </c>
      <c r="K7">
        <v>0</v>
      </c>
      <c r="L7">
        <v>0</v>
      </c>
      <c r="M7">
        <v>0</v>
      </c>
      <c r="O7" t="str">
        <f t="shared" si="2"/>
        <v>Data 237,43,0,0,0,0</v>
      </c>
    </row>
    <row r="8" spans="1:15" x14ac:dyDescent="0.25">
      <c r="A8" t="s">
        <v>285</v>
      </c>
      <c r="B8" t="s">
        <v>286</v>
      </c>
      <c r="C8">
        <v>7</v>
      </c>
      <c r="D8" t="s">
        <v>278</v>
      </c>
      <c r="E8">
        <v>0</v>
      </c>
      <c r="F8" t="s">
        <v>204</v>
      </c>
      <c r="G8">
        <f t="shared" si="0"/>
        <v>55</v>
      </c>
      <c r="H8">
        <f t="shared" si="3"/>
        <v>281</v>
      </c>
      <c r="I8">
        <f t="shared" si="1"/>
        <v>54</v>
      </c>
      <c r="J8">
        <v>0</v>
      </c>
      <c r="K8">
        <v>0</v>
      </c>
      <c r="L8">
        <v>0</v>
      </c>
      <c r="M8">
        <v>0</v>
      </c>
      <c r="O8" t="str">
        <f t="shared" si="2"/>
        <v>Data 281,54,0,0,0,0</v>
      </c>
    </row>
    <row r="9" spans="1:15" x14ac:dyDescent="0.25">
      <c r="A9" t="s">
        <v>285</v>
      </c>
      <c r="B9" t="s">
        <v>287</v>
      </c>
      <c r="C9">
        <v>8</v>
      </c>
      <c r="D9" t="s">
        <v>278</v>
      </c>
      <c r="E9">
        <v>0</v>
      </c>
      <c r="F9" t="s">
        <v>100</v>
      </c>
      <c r="G9">
        <f t="shared" si="0"/>
        <v>42</v>
      </c>
      <c r="H9">
        <f t="shared" si="3"/>
        <v>336</v>
      </c>
      <c r="I9">
        <f t="shared" si="1"/>
        <v>41</v>
      </c>
      <c r="J9">
        <v>0</v>
      </c>
      <c r="K9">
        <v>0</v>
      </c>
      <c r="L9">
        <v>0</v>
      </c>
      <c r="M9">
        <v>0</v>
      </c>
      <c r="O9" t="str">
        <f t="shared" si="2"/>
        <v>Data 336,41,0,0,0,0</v>
      </c>
    </row>
    <row r="10" spans="1:15" x14ac:dyDescent="0.25">
      <c r="A10" t="s">
        <v>288</v>
      </c>
      <c r="B10" t="s">
        <v>288</v>
      </c>
      <c r="C10">
        <v>9</v>
      </c>
      <c r="D10" t="s">
        <v>278</v>
      </c>
      <c r="E10">
        <v>0</v>
      </c>
      <c r="F10" t="s">
        <v>101</v>
      </c>
      <c r="G10">
        <f t="shared" si="0"/>
        <v>48</v>
      </c>
      <c r="H10">
        <f t="shared" si="3"/>
        <v>378</v>
      </c>
      <c r="I10">
        <f t="shared" si="1"/>
        <v>47</v>
      </c>
      <c r="J10">
        <v>0</v>
      </c>
      <c r="K10">
        <v>0</v>
      </c>
      <c r="L10">
        <v>0</v>
      </c>
      <c r="M10">
        <v>0</v>
      </c>
      <c r="O10" t="str">
        <f t="shared" si="2"/>
        <v>Data 378,47,0,0,0,0</v>
      </c>
    </row>
    <row r="11" spans="1:15" x14ac:dyDescent="0.25">
      <c r="A11" t="s">
        <v>289</v>
      </c>
      <c r="B11" t="s">
        <v>289</v>
      </c>
      <c r="C11">
        <v>10</v>
      </c>
      <c r="D11" t="s">
        <v>278</v>
      </c>
      <c r="E11">
        <v>0</v>
      </c>
      <c r="F11" t="s">
        <v>205</v>
      </c>
      <c r="G11">
        <f t="shared" si="0"/>
        <v>132</v>
      </c>
      <c r="H11">
        <f t="shared" si="3"/>
        <v>426</v>
      </c>
      <c r="I11">
        <f t="shared" si="1"/>
        <v>131</v>
      </c>
      <c r="J11">
        <v>0</v>
      </c>
      <c r="K11">
        <v>0</v>
      </c>
      <c r="L11">
        <v>0</v>
      </c>
      <c r="M11">
        <v>0</v>
      </c>
      <c r="O11" t="str">
        <f t="shared" si="2"/>
        <v>Data 426,131,0,0,0,0</v>
      </c>
    </row>
    <row r="12" spans="1:15" x14ac:dyDescent="0.25">
      <c r="A12" t="s">
        <v>290</v>
      </c>
      <c r="B12" t="s">
        <v>290</v>
      </c>
      <c r="C12">
        <v>11</v>
      </c>
      <c r="D12" t="s">
        <v>278</v>
      </c>
      <c r="E12">
        <v>0</v>
      </c>
      <c r="F12" t="s">
        <v>206</v>
      </c>
      <c r="G12">
        <f t="shared" si="0"/>
        <v>42</v>
      </c>
      <c r="H12">
        <f t="shared" si="3"/>
        <v>558</v>
      </c>
      <c r="I12">
        <f t="shared" si="1"/>
        <v>41</v>
      </c>
      <c r="J12">
        <v>0</v>
      </c>
      <c r="K12">
        <v>0</v>
      </c>
      <c r="L12">
        <v>0</v>
      </c>
      <c r="M12">
        <v>0</v>
      </c>
      <c r="O12" t="str">
        <f t="shared" si="2"/>
        <v>Data 558,41,0,0,0,0</v>
      </c>
    </row>
    <row r="13" spans="1:15" x14ac:dyDescent="0.25">
      <c r="A13" t="s">
        <v>291</v>
      </c>
      <c r="B13" t="s">
        <v>292</v>
      </c>
      <c r="C13">
        <v>12</v>
      </c>
      <c r="D13" t="s">
        <v>278</v>
      </c>
      <c r="E13">
        <v>0</v>
      </c>
      <c r="F13" t="s">
        <v>102</v>
      </c>
      <c r="G13">
        <f t="shared" si="0"/>
        <v>54</v>
      </c>
      <c r="H13">
        <f t="shared" si="3"/>
        <v>600</v>
      </c>
      <c r="I13">
        <f t="shared" si="1"/>
        <v>53</v>
      </c>
      <c r="J13">
        <v>0</v>
      </c>
      <c r="K13">
        <v>0</v>
      </c>
      <c r="L13">
        <v>0</v>
      </c>
      <c r="M13">
        <v>0</v>
      </c>
      <c r="O13" t="str">
        <f t="shared" si="2"/>
        <v>Data 600,53,0,0,0,0</v>
      </c>
    </row>
    <row r="14" spans="1:15" x14ac:dyDescent="0.25">
      <c r="A14" t="s">
        <v>291</v>
      </c>
      <c r="B14" t="s">
        <v>293</v>
      </c>
      <c r="C14">
        <v>13</v>
      </c>
      <c r="D14" t="s">
        <v>278</v>
      </c>
      <c r="E14">
        <v>0</v>
      </c>
      <c r="F14" t="s">
        <v>103</v>
      </c>
      <c r="G14">
        <f t="shared" si="0"/>
        <v>67</v>
      </c>
      <c r="H14">
        <f t="shared" si="3"/>
        <v>654</v>
      </c>
      <c r="I14">
        <f t="shared" si="1"/>
        <v>66</v>
      </c>
      <c r="J14">
        <v>0</v>
      </c>
      <c r="K14">
        <v>0</v>
      </c>
      <c r="L14">
        <v>0</v>
      </c>
      <c r="M14">
        <v>0</v>
      </c>
      <c r="O14" t="str">
        <f t="shared" si="2"/>
        <v>Data 654,66,0,0,0,0</v>
      </c>
    </row>
    <row r="15" spans="1:15" x14ac:dyDescent="0.25">
      <c r="A15" t="s">
        <v>291</v>
      </c>
      <c r="B15" t="s">
        <v>294</v>
      </c>
      <c r="C15">
        <v>14</v>
      </c>
      <c r="D15" t="s">
        <v>278</v>
      </c>
      <c r="E15">
        <v>0</v>
      </c>
      <c r="F15" t="s">
        <v>104</v>
      </c>
      <c r="G15">
        <f t="shared" si="0"/>
        <v>54</v>
      </c>
      <c r="H15">
        <f t="shared" si="3"/>
        <v>721</v>
      </c>
      <c r="I15">
        <f t="shared" si="1"/>
        <v>53</v>
      </c>
      <c r="J15">
        <v>0</v>
      </c>
      <c r="K15">
        <v>0</v>
      </c>
      <c r="L15">
        <v>0</v>
      </c>
      <c r="M15">
        <v>0</v>
      </c>
      <c r="O15" t="str">
        <f t="shared" si="2"/>
        <v>Data 721,53,0,0,0,0</v>
      </c>
    </row>
    <row r="16" spans="1:15" x14ac:dyDescent="0.25">
      <c r="A16" t="s">
        <v>295</v>
      </c>
      <c r="B16" t="s">
        <v>295</v>
      </c>
      <c r="C16">
        <v>15</v>
      </c>
      <c r="D16" t="s">
        <v>278</v>
      </c>
      <c r="E16">
        <v>0</v>
      </c>
      <c r="F16" t="s">
        <v>207</v>
      </c>
      <c r="G16">
        <f t="shared" si="0"/>
        <v>43</v>
      </c>
      <c r="H16">
        <f t="shared" si="3"/>
        <v>775</v>
      </c>
      <c r="I16">
        <f t="shared" si="1"/>
        <v>42</v>
      </c>
      <c r="J16">
        <v>0</v>
      </c>
      <c r="K16">
        <v>0</v>
      </c>
      <c r="L16">
        <v>0</v>
      </c>
      <c r="M16">
        <v>0</v>
      </c>
      <c r="O16" t="str">
        <f t="shared" si="2"/>
        <v>Data 775,42,0,0,0,0</v>
      </c>
    </row>
    <row r="17" spans="1:15" x14ac:dyDescent="0.25">
      <c r="A17" t="s">
        <v>296</v>
      </c>
      <c r="B17" t="s">
        <v>297</v>
      </c>
      <c r="C17">
        <v>16</v>
      </c>
      <c r="D17" t="s">
        <v>278</v>
      </c>
      <c r="E17">
        <v>0</v>
      </c>
      <c r="F17" t="s">
        <v>208</v>
      </c>
      <c r="G17">
        <f t="shared" si="0"/>
        <v>45</v>
      </c>
      <c r="H17">
        <f t="shared" si="3"/>
        <v>818</v>
      </c>
      <c r="I17">
        <f t="shared" si="1"/>
        <v>44</v>
      </c>
      <c r="J17">
        <v>0</v>
      </c>
      <c r="K17">
        <v>0</v>
      </c>
      <c r="L17">
        <v>0</v>
      </c>
      <c r="M17">
        <v>0</v>
      </c>
      <c r="O17" t="str">
        <f t="shared" si="2"/>
        <v>Data 818,44,0,0,0,0</v>
      </c>
    </row>
    <row r="18" spans="1:15" x14ac:dyDescent="0.25">
      <c r="A18" s="14" t="s">
        <v>298</v>
      </c>
      <c r="B18" s="14" t="s">
        <v>298</v>
      </c>
      <c r="C18">
        <v>17</v>
      </c>
      <c r="D18" t="s">
        <v>299</v>
      </c>
      <c r="E18">
        <f>VLOOKUP(D18,Screens!$B$3:$C$74,2,0)</f>
        <v>34</v>
      </c>
      <c r="F18" t="s">
        <v>209</v>
      </c>
      <c r="G18">
        <f t="shared" si="0"/>
        <v>133</v>
      </c>
      <c r="H18">
        <f t="shared" si="3"/>
        <v>863</v>
      </c>
      <c r="I18">
        <f t="shared" si="1"/>
        <v>132</v>
      </c>
      <c r="J18">
        <f>VLOOKUP(D18,[1]Screens!$B$3:$C$103,2,0)</f>
        <v>34</v>
      </c>
      <c r="K18">
        <v>1</v>
      </c>
      <c r="L18">
        <v>1</v>
      </c>
      <c r="M18">
        <v>0</v>
      </c>
      <c r="O18" t="str">
        <f t="shared" si="2"/>
        <v>Data 863,132,34,1,1,0</v>
      </c>
    </row>
    <row r="19" spans="1:15" x14ac:dyDescent="0.25">
      <c r="A19" s="14" t="s">
        <v>300</v>
      </c>
      <c r="B19" s="14" t="s">
        <v>301</v>
      </c>
      <c r="C19">
        <v>18</v>
      </c>
      <c r="D19" t="s">
        <v>299</v>
      </c>
      <c r="E19">
        <f>VLOOKUP(D19,Screens!$B$3:$C$74,2,0)</f>
        <v>34</v>
      </c>
      <c r="F19" t="s">
        <v>210</v>
      </c>
      <c r="G19">
        <f t="shared" si="0"/>
        <v>77</v>
      </c>
      <c r="H19">
        <f t="shared" si="3"/>
        <v>996</v>
      </c>
      <c r="I19">
        <f t="shared" si="1"/>
        <v>76</v>
      </c>
      <c r="J19">
        <f>VLOOKUP(D19,[1]Screens!$B$3:$C$103,2,0)</f>
        <v>34</v>
      </c>
      <c r="K19">
        <v>1</v>
      </c>
      <c r="L19">
        <v>1</v>
      </c>
      <c r="M19">
        <v>0</v>
      </c>
      <c r="O19" t="str">
        <f t="shared" si="2"/>
        <v>Data 996,76,34,1,1,0</v>
      </c>
    </row>
    <row r="20" spans="1:15" x14ac:dyDescent="0.25">
      <c r="A20" s="14" t="s">
        <v>302</v>
      </c>
      <c r="B20" s="14" t="s">
        <v>302</v>
      </c>
      <c r="C20">
        <v>19</v>
      </c>
      <c r="D20" t="s">
        <v>299</v>
      </c>
      <c r="E20">
        <f>VLOOKUP(D20,Screens!$B$3:$C$74,2,0)</f>
        <v>34</v>
      </c>
      <c r="F20" t="s">
        <v>211</v>
      </c>
      <c r="G20">
        <f t="shared" si="0"/>
        <v>44</v>
      </c>
      <c r="H20">
        <f t="shared" si="3"/>
        <v>1073</v>
      </c>
      <c r="I20">
        <f t="shared" si="1"/>
        <v>43</v>
      </c>
      <c r="J20">
        <f>VLOOKUP(D20,[1]Screens!$B$3:$C$103,2,0)</f>
        <v>34</v>
      </c>
      <c r="K20">
        <v>1</v>
      </c>
      <c r="L20">
        <v>0</v>
      </c>
      <c r="M20">
        <v>0</v>
      </c>
      <c r="O20" t="str">
        <f t="shared" si="2"/>
        <v>Data 1073,43,34,1,0,0</v>
      </c>
    </row>
    <row r="21" spans="1:15" x14ac:dyDescent="0.25">
      <c r="A21" s="14" t="s">
        <v>303</v>
      </c>
      <c r="B21" s="14" t="s">
        <v>303</v>
      </c>
      <c r="C21">
        <v>20</v>
      </c>
      <c r="D21" t="s">
        <v>299</v>
      </c>
      <c r="E21">
        <f>VLOOKUP(D21,Screens!$B$3:$C$74,2,0)</f>
        <v>34</v>
      </c>
      <c r="F21" t="s">
        <v>212</v>
      </c>
      <c r="G21">
        <f t="shared" si="0"/>
        <v>129</v>
      </c>
      <c r="H21">
        <f t="shared" si="3"/>
        <v>1117</v>
      </c>
      <c r="I21">
        <f t="shared" si="1"/>
        <v>128</v>
      </c>
      <c r="J21">
        <f>VLOOKUP(D21,[1]Screens!$B$3:$C$103,2,0)</f>
        <v>34</v>
      </c>
      <c r="K21">
        <v>1</v>
      </c>
      <c r="L21">
        <v>0</v>
      </c>
      <c r="M21">
        <v>0</v>
      </c>
      <c r="O21" t="str">
        <f t="shared" si="2"/>
        <v>Data 1117,128,34,1,0,0</v>
      </c>
    </row>
    <row r="22" spans="1:15" x14ac:dyDescent="0.25">
      <c r="A22" s="15" t="s">
        <v>304</v>
      </c>
      <c r="B22" s="15" t="s">
        <v>304</v>
      </c>
      <c r="C22">
        <v>21</v>
      </c>
      <c r="D22" t="s">
        <v>299</v>
      </c>
      <c r="E22">
        <f>VLOOKUP(D22,Screens!$B$3:$C$74,2,0)</f>
        <v>34</v>
      </c>
      <c r="F22" t="s">
        <v>532</v>
      </c>
      <c r="G22">
        <f t="shared" si="0"/>
        <v>324</v>
      </c>
      <c r="H22">
        <f t="shared" si="3"/>
        <v>1246</v>
      </c>
      <c r="I22">
        <f t="shared" si="1"/>
        <v>323</v>
      </c>
      <c r="J22">
        <f>VLOOKUP(D22,[1]Screens!$B$3:$C$103,2,0)</f>
        <v>34</v>
      </c>
      <c r="K22">
        <v>1</v>
      </c>
      <c r="L22">
        <v>0</v>
      </c>
      <c r="M22">
        <v>0</v>
      </c>
      <c r="O22" t="str">
        <f t="shared" si="2"/>
        <v>Data 1246,323,34,1,0,0</v>
      </c>
    </row>
    <row r="23" spans="1:15" ht="12.75" customHeight="1" x14ac:dyDescent="0.25">
      <c r="A23" s="15" t="s">
        <v>305</v>
      </c>
      <c r="B23" s="15" t="s">
        <v>305</v>
      </c>
      <c r="C23">
        <v>22</v>
      </c>
      <c r="D23" t="s">
        <v>299</v>
      </c>
      <c r="E23">
        <f>VLOOKUP(D23,Screens!$B$3:$C$74,2,0)</f>
        <v>34</v>
      </c>
      <c r="F23" t="s">
        <v>213</v>
      </c>
      <c r="G23">
        <f t="shared" si="0"/>
        <v>19</v>
      </c>
      <c r="H23">
        <f t="shared" si="3"/>
        <v>1570</v>
      </c>
      <c r="I23">
        <f t="shared" si="1"/>
        <v>18</v>
      </c>
      <c r="J23">
        <f>VLOOKUP(D23,[1]Screens!$B$3:$C$103,2,0)</f>
        <v>34</v>
      </c>
      <c r="K23">
        <v>1</v>
      </c>
      <c r="L23">
        <v>0</v>
      </c>
      <c r="M23">
        <v>0</v>
      </c>
      <c r="O23" t="str">
        <f t="shared" si="2"/>
        <v>Data 1570,18,34,1,0,0</v>
      </c>
    </row>
    <row r="24" spans="1:15" ht="12.75" customHeight="1" x14ac:dyDescent="0.25">
      <c r="A24" s="15"/>
      <c r="B24" s="15"/>
      <c r="E24" t="e">
        <f>VLOOKUP(D24,Screens!$B$3:$C$74,2,0)</f>
        <v>#N/A</v>
      </c>
      <c r="F24" t="s">
        <v>214</v>
      </c>
      <c r="G24">
        <f t="shared" si="0"/>
        <v>58</v>
      </c>
      <c r="H24">
        <f t="shared" si="3"/>
        <v>1589</v>
      </c>
      <c r="I24">
        <f t="shared" si="1"/>
        <v>57</v>
      </c>
      <c r="J24" t="e">
        <f>VLOOKUP(D24,[1]Screens!$B$3:$C$103,2,0)</f>
        <v>#N/A</v>
      </c>
      <c r="K24">
        <v>0</v>
      </c>
      <c r="L24">
        <v>0</v>
      </c>
      <c r="M24">
        <v>0</v>
      </c>
      <c r="O24" t="e">
        <f t="shared" si="2"/>
        <v>#N/A</v>
      </c>
    </row>
    <row r="25" spans="1:15" x14ac:dyDescent="0.25">
      <c r="A25" s="15" t="s">
        <v>306</v>
      </c>
      <c r="B25" s="15" t="s">
        <v>306</v>
      </c>
      <c r="C25">
        <v>23</v>
      </c>
      <c r="D25" t="s">
        <v>299</v>
      </c>
      <c r="E25">
        <f>VLOOKUP(D25,Screens!$B$3:$C$74,2,0)</f>
        <v>34</v>
      </c>
      <c r="F25" t="s">
        <v>575</v>
      </c>
      <c r="G25">
        <f t="shared" si="0"/>
        <v>194</v>
      </c>
      <c r="H25">
        <f t="shared" si="3"/>
        <v>1647</v>
      </c>
      <c r="I25">
        <f t="shared" si="1"/>
        <v>193</v>
      </c>
      <c r="J25">
        <f>VLOOKUP(D25,[1]Screens!$B$3:$C$103,2,0)</f>
        <v>34</v>
      </c>
      <c r="K25">
        <v>1</v>
      </c>
      <c r="L25">
        <v>0</v>
      </c>
      <c r="M25">
        <v>0</v>
      </c>
      <c r="O25" t="str">
        <f t="shared" si="2"/>
        <v>Data 1647,193,34,1,0,0</v>
      </c>
    </row>
    <row r="26" spans="1:15" x14ac:dyDescent="0.25">
      <c r="A26" s="15" t="s">
        <v>307</v>
      </c>
      <c r="B26" s="15" t="s">
        <v>307</v>
      </c>
      <c r="C26">
        <v>24</v>
      </c>
      <c r="D26" t="s">
        <v>299</v>
      </c>
      <c r="E26">
        <f>VLOOKUP(D26,Screens!$B$3:$C$74,2,0)</f>
        <v>34</v>
      </c>
      <c r="F26" t="s">
        <v>105</v>
      </c>
      <c r="G26">
        <f t="shared" si="0"/>
        <v>57</v>
      </c>
      <c r="H26">
        <f t="shared" si="3"/>
        <v>1841</v>
      </c>
      <c r="I26">
        <f t="shared" si="1"/>
        <v>56</v>
      </c>
      <c r="J26">
        <f>VLOOKUP(D26,[1]Screens!$B$3:$C$103,2,0)</f>
        <v>34</v>
      </c>
      <c r="K26">
        <v>0</v>
      </c>
      <c r="L26">
        <v>0</v>
      </c>
      <c r="M26">
        <v>2</v>
      </c>
      <c r="O26" t="str">
        <f t="shared" si="2"/>
        <v>Data 1841,56,34,0,0,2</v>
      </c>
    </row>
    <row r="27" spans="1:15" x14ac:dyDescent="0.25">
      <c r="A27" s="15" t="s">
        <v>308</v>
      </c>
      <c r="B27" s="15" t="s">
        <v>308</v>
      </c>
      <c r="C27">
        <v>25</v>
      </c>
      <c r="D27" t="s">
        <v>299</v>
      </c>
      <c r="E27">
        <f>VLOOKUP(D27,Screens!$B$3:$C$74,2,0)</f>
        <v>34</v>
      </c>
      <c r="F27" t="s">
        <v>533</v>
      </c>
      <c r="G27">
        <f t="shared" si="0"/>
        <v>106</v>
      </c>
      <c r="H27">
        <f t="shared" si="3"/>
        <v>1898</v>
      </c>
      <c r="I27">
        <f t="shared" si="1"/>
        <v>105</v>
      </c>
      <c r="J27">
        <f>VLOOKUP(D27,[1]Screens!$B$3:$C$103,2,0)</f>
        <v>34</v>
      </c>
      <c r="K27">
        <v>0</v>
      </c>
      <c r="L27">
        <v>0</v>
      </c>
      <c r="M27">
        <v>3</v>
      </c>
      <c r="O27" t="str">
        <f t="shared" si="2"/>
        <v>Data 1898,105,34,0,0,3</v>
      </c>
    </row>
    <row r="28" spans="1:15" x14ac:dyDescent="0.25">
      <c r="A28" s="15" t="s">
        <v>309</v>
      </c>
      <c r="B28" s="15" t="s">
        <v>309</v>
      </c>
      <c r="C28">
        <v>26</v>
      </c>
      <c r="D28" t="s">
        <v>310</v>
      </c>
      <c r="E28">
        <f>VLOOKUP(D28,Screens!$B$3:$C$74,2,0)</f>
        <v>22</v>
      </c>
      <c r="F28" t="s">
        <v>215</v>
      </c>
      <c r="G28">
        <f t="shared" si="0"/>
        <v>166</v>
      </c>
      <c r="H28">
        <f t="shared" si="3"/>
        <v>2004</v>
      </c>
      <c r="I28">
        <f t="shared" si="1"/>
        <v>165</v>
      </c>
      <c r="J28">
        <f>VLOOKUP(D28,[1]Screens!$B$3:$C$103,2,0)</f>
        <v>22</v>
      </c>
      <c r="K28">
        <v>1</v>
      </c>
      <c r="L28">
        <v>0</v>
      </c>
      <c r="M28">
        <v>1</v>
      </c>
      <c r="O28" t="str">
        <f t="shared" si="2"/>
        <v>Data 2004,165,22,1,0,1</v>
      </c>
    </row>
    <row r="29" spans="1:15" x14ac:dyDescent="0.25">
      <c r="A29" s="14" t="s">
        <v>311</v>
      </c>
      <c r="B29" s="14" t="s">
        <v>311</v>
      </c>
      <c r="C29">
        <v>27</v>
      </c>
      <c r="D29" t="s">
        <v>312</v>
      </c>
      <c r="E29">
        <f>VLOOKUP(D29,Screens!$B$3:$C$74,2,0)</f>
        <v>43</v>
      </c>
      <c r="F29" t="s">
        <v>534</v>
      </c>
      <c r="G29">
        <f t="shared" si="0"/>
        <v>171</v>
      </c>
      <c r="H29">
        <f t="shared" si="3"/>
        <v>2170</v>
      </c>
      <c r="I29">
        <f t="shared" si="1"/>
        <v>170</v>
      </c>
      <c r="J29">
        <f>VLOOKUP(D29,[1]Screens!$B$3:$C$103,2,0)</f>
        <v>43</v>
      </c>
      <c r="K29">
        <v>1</v>
      </c>
      <c r="L29">
        <v>0</v>
      </c>
      <c r="M29">
        <v>0</v>
      </c>
      <c r="O29" t="str">
        <f t="shared" si="2"/>
        <v>Data 2170,170,43,1,0,0</v>
      </c>
    </row>
    <row r="30" spans="1:15" x14ac:dyDescent="0.25">
      <c r="A30" s="14" t="s">
        <v>313</v>
      </c>
      <c r="B30" s="14" t="s">
        <v>313</v>
      </c>
      <c r="C30">
        <v>28</v>
      </c>
      <c r="D30" t="s">
        <v>312</v>
      </c>
      <c r="E30">
        <f>VLOOKUP(D30,Screens!$B$3:$C$74,2,0)</f>
        <v>43</v>
      </c>
      <c r="F30" t="s">
        <v>216</v>
      </c>
      <c r="G30">
        <f t="shared" si="0"/>
        <v>55</v>
      </c>
      <c r="H30">
        <f t="shared" si="3"/>
        <v>2341</v>
      </c>
      <c r="I30">
        <f t="shared" si="1"/>
        <v>54</v>
      </c>
      <c r="J30">
        <f>VLOOKUP(D30,[1]Screens!$B$3:$C$103,2,0)</f>
        <v>43</v>
      </c>
      <c r="K30">
        <v>0</v>
      </c>
      <c r="L30">
        <v>0</v>
      </c>
      <c r="M30">
        <v>1</v>
      </c>
      <c r="O30" t="str">
        <f t="shared" si="2"/>
        <v>Data 2341,54,43,0,0,1</v>
      </c>
    </row>
    <row r="31" spans="1:15" x14ac:dyDescent="0.25">
      <c r="A31" s="14" t="s">
        <v>314</v>
      </c>
      <c r="B31" s="14" t="s">
        <v>314</v>
      </c>
      <c r="C31">
        <v>29</v>
      </c>
      <c r="D31" t="s">
        <v>312</v>
      </c>
      <c r="E31">
        <f>VLOOKUP(D31,Screens!$B$3:$C$74,2,0)</f>
        <v>43</v>
      </c>
      <c r="F31" t="s">
        <v>217</v>
      </c>
      <c r="G31">
        <f t="shared" si="0"/>
        <v>21</v>
      </c>
      <c r="H31">
        <f t="shared" si="3"/>
        <v>2396</v>
      </c>
      <c r="I31">
        <f t="shared" si="1"/>
        <v>20</v>
      </c>
      <c r="J31">
        <f>VLOOKUP(D31,[1]Screens!$B$3:$C$103,2,0)</f>
        <v>43</v>
      </c>
      <c r="K31">
        <v>0</v>
      </c>
      <c r="L31">
        <v>0</v>
      </c>
      <c r="M31">
        <v>1</v>
      </c>
      <c r="O31" t="str">
        <f t="shared" si="2"/>
        <v>Data 2396,20,43,0,0,1</v>
      </c>
    </row>
    <row r="32" spans="1:15" x14ac:dyDescent="0.25">
      <c r="A32" s="14" t="s">
        <v>315</v>
      </c>
      <c r="B32" s="14" t="s">
        <v>315</v>
      </c>
      <c r="C32">
        <v>30</v>
      </c>
      <c r="D32" t="s">
        <v>312</v>
      </c>
      <c r="E32">
        <f>VLOOKUP(D32,Screens!$B$3:$C$74,2,0)</f>
        <v>43</v>
      </c>
      <c r="F32" t="s">
        <v>218</v>
      </c>
      <c r="G32">
        <f t="shared" si="0"/>
        <v>67</v>
      </c>
      <c r="H32">
        <f t="shared" si="3"/>
        <v>2417</v>
      </c>
      <c r="I32">
        <f t="shared" si="1"/>
        <v>66</v>
      </c>
      <c r="J32">
        <f>VLOOKUP(D32,[1]Screens!$B$3:$C$103,2,0)</f>
        <v>43</v>
      </c>
      <c r="K32">
        <v>1</v>
      </c>
      <c r="L32">
        <v>0</v>
      </c>
      <c r="M32">
        <v>8</v>
      </c>
      <c r="O32" t="str">
        <f t="shared" si="2"/>
        <v>Data 2417,66,43,1,0,8</v>
      </c>
    </row>
    <row r="33" spans="1:15" x14ac:dyDescent="0.25">
      <c r="A33" s="14" t="s">
        <v>316</v>
      </c>
      <c r="B33" s="14" t="s">
        <v>316</v>
      </c>
      <c r="C33">
        <v>31</v>
      </c>
      <c r="D33" t="s">
        <v>312</v>
      </c>
      <c r="E33">
        <f>VLOOKUP(D33,Screens!$B$3:$C$74,2,0)</f>
        <v>43</v>
      </c>
      <c r="F33" t="s">
        <v>219</v>
      </c>
      <c r="G33">
        <f t="shared" si="0"/>
        <v>107</v>
      </c>
      <c r="H33">
        <f t="shared" si="3"/>
        <v>2484</v>
      </c>
      <c r="I33">
        <f t="shared" si="1"/>
        <v>106</v>
      </c>
      <c r="J33">
        <f>VLOOKUP(D33,[1]Screens!$B$3:$C$103,2,0)</f>
        <v>43</v>
      </c>
      <c r="K33">
        <v>1</v>
      </c>
      <c r="L33">
        <v>0</v>
      </c>
      <c r="M33">
        <v>0</v>
      </c>
      <c r="O33" t="str">
        <f t="shared" si="2"/>
        <v>Data 2484,106,43,1,0,0</v>
      </c>
    </row>
    <row r="34" spans="1:15" x14ac:dyDescent="0.25">
      <c r="A34" s="16" t="s">
        <v>317</v>
      </c>
      <c r="B34" s="16" t="s">
        <v>317</v>
      </c>
      <c r="C34">
        <v>32</v>
      </c>
      <c r="D34" t="s">
        <v>318</v>
      </c>
      <c r="E34">
        <f>VLOOKUP(D34,Screens!$B$3:$C$74,2,0)</f>
        <v>5</v>
      </c>
      <c r="F34" t="s">
        <v>220</v>
      </c>
      <c r="G34">
        <f t="shared" si="0"/>
        <v>13</v>
      </c>
      <c r="H34">
        <f t="shared" si="3"/>
        <v>2591</v>
      </c>
      <c r="I34">
        <f t="shared" si="1"/>
        <v>12</v>
      </c>
      <c r="J34">
        <f>VLOOKUP(D34,[1]Screens!$B$3:$C$103,2,0)</f>
        <v>5</v>
      </c>
      <c r="K34">
        <v>1</v>
      </c>
      <c r="L34">
        <v>1</v>
      </c>
      <c r="M34">
        <v>0</v>
      </c>
      <c r="O34" t="str">
        <f t="shared" si="2"/>
        <v>Data 2591,12,5,1,1,0</v>
      </c>
    </row>
    <row r="35" spans="1:15" x14ac:dyDescent="0.25">
      <c r="A35" s="15"/>
      <c r="B35" s="15"/>
      <c r="E35" t="e">
        <f>VLOOKUP(D35,Screens!$B$3:$C$74,2,0)</f>
        <v>#N/A</v>
      </c>
      <c r="F35" t="s">
        <v>221</v>
      </c>
      <c r="G35">
        <f t="shared" si="0"/>
        <v>43</v>
      </c>
      <c r="H35">
        <f t="shared" si="3"/>
        <v>2604</v>
      </c>
      <c r="I35">
        <f t="shared" si="1"/>
        <v>42</v>
      </c>
      <c r="J35" t="e">
        <f>VLOOKUP(D35,[1]Screens!$B$3:$C$103,2,0)</f>
        <v>#N/A</v>
      </c>
      <c r="O35" t="e">
        <f t="shared" si="2"/>
        <v>#N/A</v>
      </c>
    </row>
    <row r="36" spans="1:15" x14ac:dyDescent="0.25">
      <c r="A36" s="15"/>
      <c r="B36" s="15"/>
      <c r="E36" t="e">
        <f>VLOOKUP(D36,Screens!$B$3:$C$74,2,0)</f>
        <v>#N/A</v>
      </c>
      <c r="F36" t="s">
        <v>106</v>
      </c>
      <c r="G36">
        <f t="shared" si="0"/>
        <v>12</v>
      </c>
      <c r="H36">
        <f t="shared" si="3"/>
        <v>2647</v>
      </c>
      <c r="I36">
        <f t="shared" si="1"/>
        <v>11</v>
      </c>
      <c r="J36" t="e">
        <f>VLOOKUP(D36,[1]Screens!$B$3:$C$103,2,0)</f>
        <v>#N/A</v>
      </c>
      <c r="O36" t="e">
        <f t="shared" si="2"/>
        <v>#N/A</v>
      </c>
    </row>
    <row r="37" spans="1:15" x14ac:dyDescent="0.25">
      <c r="A37" s="15" t="s">
        <v>319</v>
      </c>
      <c r="B37" s="15" t="s">
        <v>319</v>
      </c>
      <c r="C37">
        <v>33</v>
      </c>
      <c r="D37" t="s">
        <v>318</v>
      </c>
      <c r="E37">
        <f>VLOOKUP(D37,Screens!$B$3:$C$74,2,0)</f>
        <v>5</v>
      </c>
      <c r="F37" t="s">
        <v>222</v>
      </c>
      <c r="G37">
        <f t="shared" si="0"/>
        <v>58</v>
      </c>
      <c r="H37">
        <f t="shared" si="3"/>
        <v>2659</v>
      </c>
      <c r="I37">
        <f t="shared" si="1"/>
        <v>57</v>
      </c>
      <c r="J37">
        <f>VLOOKUP(D37,[1]Screens!$B$3:$C$103,2,0)</f>
        <v>5</v>
      </c>
      <c r="K37">
        <v>0</v>
      </c>
      <c r="L37">
        <v>0</v>
      </c>
      <c r="M37">
        <v>1</v>
      </c>
      <c r="O37" t="str">
        <f t="shared" si="2"/>
        <v>Data 2659,57,5,0,0,1</v>
      </c>
    </row>
    <row r="38" spans="1:15" x14ac:dyDescent="0.25">
      <c r="A38" s="15" t="s">
        <v>320</v>
      </c>
      <c r="B38" s="15" t="s">
        <v>320</v>
      </c>
      <c r="C38">
        <v>34</v>
      </c>
      <c r="D38" t="s">
        <v>321</v>
      </c>
      <c r="E38">
        <f>VLOOKUP(D38,Screens!$B$3:$C$74,2,0)</f>
        <v>2</v>
      </c>
      <c r="F38" t="s">
        <v>107</v>
      </c>
      <c r="G38">
        <f t="shared" si="0"/>
        <v>30</v>
      </c>
      <c r="H38">
        <f t="shared" si="3"/>
        <v>2717</v>
      </c>
      <c r="I38">
        <f t="shared" si="1"/>
        <v>29</v>
      </c>
      <c r="J38">
        <f>VLOOKUP(D38,[1]Screens!$B$3:$C$103,2,0)</f>
        <v>2</v>
      </c>
      <c r="K38">
        <v>1</v>
      </c>
      <c r="L38">
        <v>0</v>
      </c>
      <c r="M38">
        <v>12</v>
      </c>
      <c r="O38" t="str">
        <f t="shared" si="2"/>
        <v>Data 2717,29,2,1,0,12</v>
      </c>
    </row>
    <row r="39" spans="1:15" x14ac:dyDescent="0.25">
      <c r="A39" s="15" t="s">
        <v>322</v>
      </c>
      <c r="B39" s="15" t="s">
        <v>322</v>
      </c>
      <c r="C39">
        <v>35</v>
      </c>
      <c r="D39" t="s">
        <v>321</v>
      </c>
      <c r="E39">
        <f>VLOOKUP(D39,Screens!$B$3:$C$74,2,0)</f>
        <v>2</v>
      </c>
      <c r="F39" t="s">
        <v>223</v>
      </c>
      <c r="G39">
        <f t="shared" si="0"/>
        <v>58</v>
      </c>
      <c r="H39">
        <f t="shared" si="3"/>
        <v>2747</v>
      </c>
      <c r="I39">
        <f t="shared" si="1"/>
        <v>57</v>
      </c>
      <c r="J39">
        <f>VLOOKUP(D39,[1]Screens!$B$3:$C$103,2,0)</f>
        <v>2</v>
      </c>
      <c r="K39">
        <v>1</v>
      </c>
      <c r="L39">
        <v>0</v>
      </c>
      <c r="M39">
        <v>1</v>
      </c>
      <c r="O39" t="str">
        <f t="shared" si="2"/>
        <v>Data 2747,57,2,1,0,1</v>
      </c>
    </row>
    <row r="40" spans="1:15" x14ac:dyDescent="0.25">
      <c r="A40" s="15" t="s">
        <v>323</v>
      </c>
      <c r="B40" s="15" t="s">
        <v>323</v>
      </c>
      <c r="C40">
        <v>36</v>
      </c>
      <c r="D40" t="s">
        <v>321</v>
      </c>
      <c r="E40">
        <f>VLOOKUP(D40,Screens!$B$3:$C$74,2,0)</f>
        <v>2</v>
      </c>
      <c r="F40" t="s">
        <v>108</v>
      </c>
      <c r="G40">
        <f t="shared" si="0"/>
        <v>87</v>
      </c>
      <c r="H40">
        <f t="shared" si="3"/>
        <v>2805</v>
      </c>
      <c r="I40">
        <f t="shared" si="1"/>
        <v>86</v>
      </c>
      <c r="J40">
        <f>VLOOKUP(D40,[1]Screens!$B$3:$C$103,2,0)</f>
        <v>2</v>
      </c>
      <c r="K40">
        <v>1</v>
      </c>
      <c r="L40">
        <v>0</v>
      </c>
      <c r="M40">
        <v>4</v>
      </c>
      <c r="O40" t="str">
        <f t="shared" si="2"/>
        <v>Data 2805,86,2,1,0,4</v>
      </c>
    </row>
    <row r="41" spans="1:15" ht="14.25" customHeight="1" x14ac:dyDescent="0.25">
      <c r="A41" t="s">
        <v>324</v>
      </c>
      <c r="B41" t="s">
        <v>324</v>
      </c>
      <c r="C41">
        <v>37</v>
      </c>
      <c r="D41" t="s">
        <v>321</v>
      </c>
      <c r="E41">
        <f>VLOOKUP(D41,Screens!$B$3:$C$74,2,0)</f>
        <v>2</v>
      </c>
      <c r="F41" t="s">
        <v>535</v>
      </c>
      <c r="G41">
        <f t="shared" si="0"/>
        <v>111</v>
      </c>
      <c r="H41">
        <f t="shared" si="3"/>
        <v>2892</v>
      </c>
      <c r="I41">
        <f t="shared" si="1"/>
        <v>110</v>
      </c>
      <c r="J41">
        <f>VLOOKUP(D41,[1]Screens!$B$3:$C$103,2,0)</f>
        <v>2</v>
      </c>
      <c r="K41">
        <v>1</v>
      </c>
      <c r="L41">
        <v>0</v>
      </c>
      <c r="M41">
        <v>0</v>
      </c>
      <c r="O41" t="str">
        <f t="shared" si="2"/>
        <v>Data 2892,110,2,1,0,0</v>
      </c>
    </row>
    <row r="42" spans="1:15" x14ac:dyDescent="0.25">
      <c r="A42" s="15" t="s">
        <v>325</v>
      </c>
      <c r="B42" s="15" t="s">
        <v>325</v>
      </c>
      <c r="C42">
        <v>38</v>
      </c>
      <c r="D42" t="s">
        <v>326</v>
      </c>
      <c r="E42">
        <f>VLOOKUP(D42,Screens!$B$3:$C$74,2,0)</f>
        <v>36</v>
      </c>
      <c r="F42" t="s">
        <v>224</v>
      </c>
      <c r="G42">
        <f t="shared" si="0"/>
        <v>85</v>
      </c>
      <c r="H42">
        <f t="shared" si="3"/>
        <v>3003</v>
      </c>
      <c r="I42">
        <f t="shared" si="1"/>
        <v>84</v>
      </c>
      <c r="J42">
        <f>VLOOKUP(D42,[1]Screens!$B$3:$C$103,2,0)</f>
        <v>36</v>
      </c>
      <c r="K42">
        <v>1</v>
      </c>
      <c r="L42">
        <v>0</v>
      </c>
      <c r="M42">
        <v>0</v>
      </c>
      <c r="O42" t="str">
        <f t="shared" si="2"/>
        <v>Data 3003,84,36,1,0,0</v>
      </c>
    </row>
    <row r="43" spans="1:15" x14ac:dyDescent="0.25">
      <c r="A43" s="15" t="s">
        <v>327</v>
      </c>
      <c r="B43" s="15" t="s">
        <v>327</v>
      </c>
      <c r="C43">
        <v>39</v>
      </c>
      <c r="D43" t="s">
        <v>328</v>
      </c>
      <c r="E43">
        <f>VLOOKUP(D43,Screens!$B$3:$C$74,2,0)</f>
        <v>38</v>
      </c>
      <c r="F43" t="s">
        <v>109</v>
      </c>
      <c r="G43">
        <f t="shared" si="0"/>
        <v>122</v>
      </c>
      <c r="H43">
        <f t="shared" si="3"/>
        <v>3088</v>
      </c>
      <c r="I43">
        <f t="shared" si="1"/>
        <v>121</v>
      </c>
      <c r="J43">
        <f>VLOOKUP(D43,[1]Screens!$B$3:$C$103,2,0)</f>
        <v>38</v>
      </c>
      <c r="K43">
        <v>0</v>
      </c>
      <c r="L43">
        <v>0</v>
      </c>
      <c r="M43">
        <v>5</v>
      </c>
      <c r="O43" t="str">
        <f t="shared" si="2"/>
        <v>Data 3088,121,38,0,0,5</v>
      </c>
    </row>
    <row r="44" spans="1:15" x14ac:dyDescent="0.25">
      <c r="A44" s="15" t="s">
        <v>329</v>
      </c>
      <c r="B44" s="15" t="s">
        <v>329</v>
      </c>
      <c r="C44">
        <v>40</v>
      </c>
      <c r="D44" t="s">
        <v>328</v>
      </c>
      <c r="E44">
        <f>VLOOKUP(D44,Screens!$B$3:$C$74,2,0)</f>
        <v>38</v>
      </c>
      <c r="F44" t="s">
        <v>225</v>
      </c>
      <c r="G44">
        <f t="shared" si="0"/>
        <v>25</v>
      </c>
      <c r="H44">
        <f>H43+G43</f>
        <v>3210</v>
      </c>
      <c r="I44">
        <f t="shared" si="1"/>
        <v>24</v>
      </c>
      <c r="J44">
        <f>VLOOKUP(D44,[1]Screens!$B$3:$C$103,2,0)</f>
        <v>38</v>
      </c>
      <c r="K44">
        <v>0</v>
      </c>
      <c r="L44">
        <v>0</v>
      </c>
      <c r="M44">
        <v>1</v>
      </c>
      <c r="O44" t="str">
        <f t="shared" si="2"/>
        <v>Data 3210,24,38,0,0,1</v>
      </c>
    </row>
    <row r="45" spans="1:15" x14ac:dyDescent="0.25">
      <c r="A45" t="s">
        <v>330</v>
      </c>
      <c r="B45" t="s">
        <v>330</v>
      </c>
      <c r="C45">
        <v>41</v>
      </c>
      <c r="D45" t="s">
        <v>328</v>
      </c>
      <c r="E45">
        <f>VLOOKUP(D45,Screens!$B$3:$C$74,2,0)</f>
        <v>38</v>
      </c>
      <c r="F45" t="s">
        <v>110</v>
      </c>
      <c r="G45">
        <f t="shared" si="0"/>
        <v>65</v>
      </c>
      <c r="H45">
        <f t="shared" si="3"/>
        <v>3235</v>
      </c>
      <c r="I45">
        <f t="shared" si="1"/>
        <v>64</v>
      </c>
      <c r="J45">
        <f>VLOOKUP(D45,[1]Screens!$B$3:$C$103,2,0)</f>
        <v>38</v>
      </c>
      <c r="K45">
        <v>0</v>
      </c>
      <c r="L45">
        <v>0</v>
      </c>
      <c r="M45">
        <v>5</v>
      </c>
      <c r="O45" t="str">
        <f t="shared" si="2"/>
        <v>Data 3235,64,38,0,0,5</v>
      </c>
    </row>
    <row r="46" spans="1:15" x14ac:dyDescent="0.25">
      <c r="A46" s="14" t="s">
        <v>331</v>
      </c>
      <c r="B46" s="14" t="s">
        <v>331</v>
      </c>
      <c r="C46">
        <v>42</v>
      </c>
      <c r="D46" t="s">
        <v>326</v>
      </c>
      <c r="E46">
        <f>VLOOKUP(D46,Screens!$B$3:$C$74,2,0)</f>
        <v>36</v>
      </c>
      <c r="F46" t="s">
        <v>226</v>
      </c>
      <c r="G46">
        <f t="shared" si="0"/>
        <v>176</v>
      </c>
      <c r="H46">
        <f t="shared" si="3"/>
        <v>3300</v>
      </c>
      <c r="I46">
        <f t="shared" si="1"/>
        <v>175</v>
      </c>
      <c r="J46">
        <f>VLOOKUP(D46,[1]Screens!$B$3:$C$103,2,0)</f>
        <v>36</v>
      </c>
      <c r="K46">
        <v>1</v>
      </c>
      <c r="L46">
        <v>0</v>
      </c>
      <c r="M46">
        <v>0</v>
      </c>
      <c r="O46" t="str">
        <f t="shared" si="2"/>
        <v>Data 3300,175,36,1,0,0</v>
      </c>
    </row>
    <row r="47" spans="1:15" x14ac:dyDescent="0.25">
      <c r="A47" s="14" t="s">
        <v>332</v>
      </c>
      <c r="B47" s="14" t="s">
        <v>332</v>
      </c>
      <c r="C47">
        <v>43</v>
      </c>
      <c r="D47" t="s">
        <v>326</v>
      </c>
      <c r="E47">
        <f>VLOOKUP(D47,Screens!$B$3:$C$74,2,0)</f>
        <v>36</v>
      </c>
      <c r="F47" t="s">
        <v>227</v>
      </c>
      <c r="G47">
        <f t="shared" si="0"/>
        <v>70</v>
      </c>
      <c r="H47">
        <f t="shared" si="3"/>
        <v>3476</v>
      </c>
      <c r="I47">
        <f t="shared" si="1"/>
        <v>69</v>
      </c>
      <c r="J47">
        <f>VLOOKUP(D47,[1]Screens!$B$3:$C$103,2,0)</f>
        <v>36</v>
      </c>
      <c r="K47">
        <v>1</v>
      </c>
      <c r="L47">
        <v>0</v>
      </c>
      <c r="M47">
        <v>0</v>
      </c>
      <c r="O47" t="str">
        <f t="shared" si="2"/>
        <v>Data 3476,69,36,1,0,0</v>
      </c>
    </row>
    <row r="48" spans="1:15" x14ac:dyDescent="0.25">
      <c r="A48" s="14" t="s">
        <v>333</v>
      </c>
      <c r="B48" s="14" t="s">
        <v>333</v>
      </c>
      <c r="C48">
        <v>44</v>
      </c>
      <c r="D48" t="s">
        <v>326</v>
      </c>
      <c r="E48">
        <f>VLOOKUP(D48,Screens!$B$3:$C$74,2,0)</f>
        <v>36</v>
      </c>
      <c r="F48" t="s">
        <v>228</v>
      </c>
      <c r="G48">
        <f t="shared" si="0"/>
        <v>66</v>
      </c>
      <c r="H48">
        <f t="shared" si="3"/>
        <v>3546</v>
      </c>
      <c r="I48">
        <f t="shared" si="1"/>
        <v>65</v>
      </c>
      <c r="J48">
        <f>VLOOKUP(D48,[1]Screens!$B$3:$C$103,2,0)</f>
        <v>36</v>
      </c>
      <c r="K48">
        <v>1</v>
      </c>
      <c r="L48">
        <v>0</v>
      </c>
      <c r="M48">
        <v>0</v>
      </c>
      <c r="O48" t="str">
        <f t="shared" si="2"/>
        <v>Data 3546,65,36,1,0,0</v>
      </c>
    </row>
    <row r="49" spans="1:15" x14ac:dyDescent="0.25">
      <c r="A49" s="14" t="s">
        <v>334</v>
      </c>
      <c r="B49" s="14" t="s">
        <v>334</v>
      </c>
      <c r="C49">
        <v>45</v>
      </c>
      <c r="D49" t="s">
        <v>326</v>
      </c>
      <c r="E49">
        <f>VLOOKUP(D49,Screens!$B$3:$C$74,2,0)</f>
        <v>36</v>
      </c>
      <c r="F49" t="s">
        <v>229</v>
      </c>
      <c r="G49">
        <f t="shared" si="0"/>
        <v>68</v>
      </c>
      <c r="H49">
        <f t="shared" si="3"/>
        <v>3612</v>
      </c>
      <c r="I49">
        <f t="shared" si="1"/>
        <v>67</v>
      </c>
      <c r="J49">
        <f>VLOOKUP(D49,[1]Screens!$B$3:$C$103,2,0)</f>
        <v>36</v>
      </c>
      <c r="K49">
        <v>1</v>
      </c>
      <c r="L49">
        <v>0</v>
      </c>
      <c r="M49">
        <v>0</v>
      </c>
      <c r="O49" t="str">
        <f t="shared" si="2"/>
        <v>Data 3612,67,36,1,0,0</v>
      </c>
    </row>
    <row r="50" spans="1:15" x14ac:dyDescent="0.25">
      <c r="A50" s="15" t="s">
        <v>335</v>
      </c>
      <c r="B50" s="15" t="s">
        <v>335</v>
      </c>
      <c r="C50">
        <v>46</v>
      </c>
      <c r="D50" t="s">
        <v>336</v>
      </c>
      <c r="E50">
        <f>VLOOKUP(D50,Screens!$B$3:$C$74,2,0)</f>
        <v>1</v>
      </c>
      <c r="F50" t="s">
        <v>536</v>
      </c>
      <c r="G50">
        <f t="shared" si="0"/>
        <v>91</v>
      </c>
      <c r="H50">
        <f t="shared" si="3"/>
        <v>3680</v>
      </c>
      <c r="I50">
        <f t="shared" si="1"/>
        <v>90</v>
      </c>
      <c r="J50">
        <f>VLOOKUP(D50,[1]Screens!$B$3:$C$103,2,0)</f>
        <v>1</v>
      </c>
      <c r="K50">
        <v>1</v>
      </c>
      <c r="L50">
        <v>0</v>
      </c>
      <c r="M50">
        <v>0</v>
      </c>
      <c r="O50" t="str">
        <f t="shared" si="2"/>
        <v>Data 3680,90,1,1,0,0</v>
      </c>
    </row>
    <row r="51" spans="1:15" x14ac:dyDescent="0.25">
      <c r="A51" s="15" t="s">
        <v>337</v>
      </c>
      <c r="B51" s="15" t="s">
        <v>337</v>
      </c>
      <c r="C51">
        <v>47</v>
      </c>
      <c r="D51" t="s">
        <v>336</v>
      </c>
      <c r="E51">
        <f>VLOOKUP(D51,Screens!$B$3:$C$74,2,0)</f>
        <v>1</v>
      </c>
      <c r="F51" t="s">
        <v>111</v>
      </c>
      <c r="G51">
        <f t="shared" si="0"/>
        <v>140</v>
      </c>
      <c r="H51">
        <f t="shared" si="3"/>
        <v>3771</v>
      </c>
      <c r="I51">
        <f t="shared" si="1"/>
        <v>139</v>
      </c>
      <c r="J51">
        <f>VLOOKUP(D51,[1]Screens!$B$3:$C$103,2,0)</f>
        <v>1</v>
      </c>
      <c r="K51">
        <v>1</v>
      </c>
      <c r="L51">
        <v>0</v>
      </c>
      <c r="M51">
        <v>0</v>
      </c>
      <c r="O51" t="str">
        <f t="shared" si="2"/>
        <v>Data 3771,139,1,1,0,0</v>
      </c>
    </row>
    <row r="52" spans="1:15" x14ac:dyDescent="0.25">
      <c r="A52" s="15" t="s">
        <v>324</v>
      </c>
      <c r="B52" s="15" t="s">
        <v>338</v>
      </c>
      <c r="C52">
        <v>48</v>
      </c>
      <c r="D52" t="s">
        <v>339</v>
      </c>
      <c r="E52">
        <f>VLOOKUP(D52,Screens!$B$3:$C$74,2,0)</f>
        <v>3</v>
      </c>
      <c r="F52" t="s">
        <v>230</v>
      </c>
      <c r="G52">
        <f t="shared" si="0"/>
        <v>166</v>
      </c>
      <c r="H52">
        <f t="shared" si="3"/>
        <v>3911</v>
      </c>
      <c r="I52">
        <f t="shared" si="1"/>
        <v>165</v>
      </c>
      <c r="J52">
        <f>VLOOKUP(D52,[1]Screens!$B$3:$C$103,2,0)</f>
        <v>3</v>
      </c>
      <c r="K52">
        <v>1</v>
      </c>
      <c r="L52">
        <v>0</v>
      </c>
      <c r="M52">
        <v>0</v>
      </c>
      <c r="O52" t="str">
        <f t="shared" si="2"/>
        <v>Data 3911,165,3,1,0,0</v>
      </c>
    </row>
    <row r="53" spans="1:15" x14ac:dyDescent="0.25">
      <c r="A53" s="15" t="s">
        <v>340</v>
      </c>
      <c r="B53" s="15" t="s">
        <v>340</v>
      </c>
      <c r="C53">
        <v>49</v>
      </c>
      <c r="D53" t="s">
        <v>339</v>
      </c>
      <c r="E53">
        <f>VLOOKUP(D53,Screens!$B$3:$C$74,2,0)</f>
        <v>3</v>
      </c>
      <c r="F53" t="s">
        <v>537</v>
      </c>
      <c r="G53">
        <f t="shared" si="0"/>
        <v>114</v>
      </c>
      <c r="H53">
        <f t="shared" si="3"/>
        <v>4077</v>
      </c>
      <c r="I53">
        <f t="shared" si="1"/>
        <v>113</v>
      </c>
      <c r="J53">
        <f>VLOOKUP(D53,[1]Screens!$B$3:$C$103,2,0)</f>
        <v>3</v>
      </c>
      <c r="K53">
        <v>1</v>
      </c>
      <c r="L53">
        <v>0</v>
      </c>
      <c r="M53">
        <v>0</v>
      </c>
      <c r="O53" t="str">
        <f t="shared" si="2"/>
        <v>Data 4077,113,3,1,0,0</v>
      </c>
    </row>
    <row r="54" spans="1:15" x14ac:dyDescent="0.25">
      <c r="A54" s="15" t="s">
        <v>341</v>
      </c>
      <c r="B54" s="15" t="s">
        <v>341</v>
      </c>
      <c r="C54">
        <v>50</v>
      </c>
      <c r="D54" t="s">
        <v>342</v>
      </c>
      <c r="E54">
        <f>VLOOKUP(D54,Screens!$B$3:$C$74,2,0)</f>
        <v>4</v>
      </c>
      <c r="F54" t="s">
        <v>231</v>
      </c>
      <c r="G54">
        <f t="shared" si="0"/>
        <v>88</v>
      </c>
      <c r="H54">
        <f t="shared" si="3"/>
        <v>4191</v>
      </c>
      <c r="I54">
        <f t="shared" si="1"/>
        <v>87</v>
      </c>
      <c r="J54">
        <f>VLOOKUP(D54,[1]Screens!$B$3:$C$103,2,0)</f>
        <v>4</v>
      </c>
      <c r="K54">
        <v>1</v>
      </c>
      <c r="L54">
        <v>0</v>
      </c>
      <c r="M54">
        <v>0</v>
      </c>
      <c r="O54" t="str">
        <f t="shared" si="2"/>
        <v>Data 4191,87,4,1,0,0</v>
      </c>
    </row>
    <row r="55" spans="1:15" x14ac:dyDescent="0.25">
      <c r="A55" s="15" t="s">
        <v>343</v>
      </c>
      <c r="B55" s="15" t="s">
        <v>343</v>
      </c>
      <c r="C55">
        <v>51</v>
      </c>
      <c r="D55" t="s">
        <v>344</v>
      </c>
      <c r="E55">
        <f>VLOOKUP(D55,Screens!$B$3:$C$74,2,0)</f>
        <v>26</v>
      </c>
      <c r="F55" t="s">
        <v>112</v>
      </c>
      <c r="G55">
        <f t="shared" si="0"/>
        <v>188</v>
      </c>
      <c r="H55">
        <f t="shared" si="3"/>
        <v>4279</v>
      </c>
      <c r="I55">
        <f t="shared" si="1"/>
        <v>187</v>
      </c>
      <c r="J55">
        <f>VLOOKUP(D55,[1]Screens!$B$3:$C$103,2,0)</f>
        <v>26</v>
      </c>
      <c r="K55">
        <v>1</v>
      </c>
      <c r="L55">
        <v>0</v>
      </c>
      <c r="M55">
        <v>0</v>
      </c>
      <c r="O55" t="str">
        <f t="shared" si="2"/>
        <v>Data 4279,187,26,1,0,0</v>
      </c>
    </row>
    <row r="56" spans="1:15" x14ac:dyDescent="0.25">
      <c r="A56" s="15" t="s">
        <v>345</v>
      </c>
      <c r="B56" s="15" t="s">
        <v>345</v>
      </c>
      <c r="C56">
        <v>52</v>
      </c>
      <c r="D56" t="s">
        <v>346</v>
      </c>
      <c r="E56">
        <f>VLOOKUP(D56,Screens!$B$3:$C$74,2,0)</f>
        <v>61</v>
      </c>
      <c r="F56" t="s">
        <v>232</v>
      </c>
      <c r="G56">
        <f t="shared" si="0"/>
        <v>116</v>
      </c>
      <c r="H56">
        <f t="shared" si="3"/>
        <v>4467</v>
      </c>
      <c r="I56">
        <f t="shared" si="1"/>
        <v>115</v>
      </c>
      <c r="J56">
        <f>VLOOKUP(D56,[1]Screens!$B$3:$C$103,2,0)</f>
        <v>61</v>
      </c>
      <c r="K56">
        <v>1</v>
      </c>
      <c r="L56">
        <v>0</v>
      </c>
      <c r="M56">
        <v>52</v>
      </c>
      <c r="O56" t="str">
        <f t="shared" si="2"/>
        <v>Data 4467,115,61,1,0,52</v>
      </c>
    </row>
    <row r="57" spans="1:15" x14ac:dyDescent="0.25">
      <c r="A57" s="15" t="s">
        <v>347</v>
      </c>
      <c r="B57" s="15" t="s">
        <v>348</v>
      </c>
      <c r="C57">
        <v>53</v>
      </c>
      <c r="D57" t="s">
        <v>346</v>
      </c>
      <c r="E57">
        <f>VLOOKUP(D57,Screens!$B$3:$C$74,2,0)</f>
        <v>61</v>
      </c>
      <c r="F57" t="s">
        <v>538</v>
      </c>
      <c r="G57">
        <f t="shared" si="0"/>
        <v>145</v>
      </c>
      <c r="H57">
        <f t="shared" si="3"/>
        <v>4583</v>
      </c>
      <c r="I57">
        <f t="shared" si="1"/>
        <v>144</v>
      </c>
      <c r="J57">
        <f>VLOOKUP(D57,[1]Screens!$B$3:$C$103,2,0)</f>
        <v>61</v>
      </c>
      <c r="K57">
        <v>1</v>
      </c>
      <c r="L57">
        <v>0</v>
      </c>
      <c r="M57">
        <v>6</v>
      </c>
      <c r="O57" t="str">
        <f t="shared" si="2"/>
        <v>Data 4583,144,61,1,0,6</v>
      </c>
    </row>
    <row r="58" spans="1:15" x14ac:dyDescent="0.25">
      <c r="A58" s="15" t="s">
        <v>349</v>
      </c>
      <c r="B58" s="15" t="s">
        <v>349</v>
      </c>
      <c r="C58">
        <v>54</v>
      </c>
      <c r="D58" t="s">
        <v>350</v>
      </c>
      <c r="E58">
        <f>VLOOKUP(D58,Screens!$B$3:$C$74,2,0)</f>
        <v>30</v>
      </c>
      <c r="F58" t="s">
        <v>233</v>
      </c>
      <c r="G58">
        <f t="shared" si="0"/>
        <v>28</v>
      </c>
      <c r="H58">
        <f t="shared" si="3"/>
        <v>4728</v>
      </c>
      <c r="I58">
        <f t="shared" si="1"/>
        <v>27</v>
      </c>
      <c r="J58">
        <f>VLOOKUP(D58,[1]Screens!$B$3:$C$103,2,0)</f>
        <v>30</v>
      </c>
      <c r="K58">
        <v>1</v>
      </c>
      <c r="L58">
        <v>1</v>
      </c>
      <c r="M58">
        <v>0</v>
      </c>
      <c r="O58" t="str">
        <f t="shared" si="2"/>
        <v>Data 4728,27,30,1,1,0</v>
      </c>
    </row>
    <row r="59" spans="1:15" x14ac:dyDescent="0.25">
      <c r="A59" s="15" t="s">
        <v>351</v>
      </c>
      <c r="B59" s="15" t="s">
        <v>351</v>
      </c>
      <c r="C59">
        <v>55</v>
      </c>
      <c r="D59" t="s">
        <v>350</v>
      </c>
      <c r="E59">
        <f>VLOOKUP(D59,Screens!$B$3:$C$74,2,0)</f>
        <v>30</v>
      </c>
      <c r="F59" t="s">
        <v>234</v>
      </c>
      <c r="G59">
        <f t="shared" si="0"/>
        <v>28</v>
      </c>
      <c r="H59">
        <f t="shared" si="3"/>
        <v>4756</v>
      </c>
      <c r="I59">
        <f t="shared" si="1"/>
        <v>27</v>
      </c>
      <c r="J59">
        <f>VLOOKUP(D59,[1]Screens!$B$3:$C$103,2,0)</f>
        <v>30</v>
      </c>
      <c r="K59">
        <v>1</v>
      </c>
      <c r="L59">
        <v>1</v>
      </c>
      <c r="M59">
        <v>0</v>
      </c>
      <c r="O59" t="str">
        <f t="shared" si="2"/>
        <v>Data 4756,27,30,1,1,0</v>
      </c>
    </row>
    <row r="60" spans="1:15" x14ac:dyDescent="0.25">
      <c r="A60" s="15" t="s">
        <v>352</v>
      </c>
      <c r="B60" s="15" t="s">
        <v>352</v>
      </c>
      <c r="C60">
        <v>56</v>
      </c>
      <c r="D60" t="s">
        <v>350</v>
      </c>
      <c r="E60">
        <f>VLOOKUP(D60,Screens!$B$3:$C$74,2,0)</f>
        <v>30</v>
      </c>
      <c r="F60" t="s">
        <v>235</v>
      </c>
      <c r="G60">
        <f t="shared" si="0"/>
        <v>28</v>
      </c>
      <c r="H60">
        <f t="shared" si="3"/>
        <v>4784</v>
      </c>
      <c r="I60">
        <f t="shared" si="1"/>
        <v>27</v>
      </c>
      <c r="J60">
        <f>VLOOKUP(D60,[1]Screens!$B$3:$C$103,2,0)</f>
        <v>30</v>
      </c>
      <c r="K60">
        <v>1</v>
      </c>
      <c r="L60">
        <v>1</v>
      </c>
      <c r="M60">
        <v>0</v>
      </c>
      <c r="O60" t="str">
        <f t="shared" si="2"/>
        <v>Data 4784,27,30,1,1,0</v>
      </c>
    </row>
    <row r="61" spans="1:15" x14ac:dyDescent="0.25">
      <c r="A61" s="15" t="s">
        <v>353</v>
      </c>
      <c r="B61" s="15" t="s">
        <v>353</v>
      </c>
      <c r="C61">
        <v>57</v>
      </c>
      <c r="D61" t="s">
        <v>350</v>
      </c>
      <c r="E61">
        <f>VLOOKUP(D61,Screens!$B$3:$C$74,2,0)</f>
        <v>30</v>
      </c>
      <c r="F61" t="s">
        <v>236</v>
      </c>
      <c r="G61">
        <f t="shared" si="0"/>
        <v>28</v>
      </c>
      <c r="H61">
        <f t="shared" si="3"/>
        <v>4812</v>
      </c>
      <c r="I61">
        <f t="shared" si="1"/>
        <v>27</v>
      </c>
      <c r="J61">
        <f>VLOOKUP(D61,[1]Screens!$B$3:$C$103,2,0)</f>
        <v>30</v>
      </c>
      <c r="K61">
        <v>1</v>
      </c>
      <c r="L61">
        <v>1</v>
      </c>
      <c r="M61">
        <v>0</v>
      </c>
      <c r="O61" t="str">
        <f t="shared" si="2"/>
        <v>Data 4812,27,30,1,1,0</v>
      </c>
    </row>
    <row r="62" spans="1:15" x14ac:dyDescent="0.25">
      <c r="A62" s="15" t="s">
        <v>354</v>
      </c>
      <c r="B62" s="15" t="s">
        <v>354</v>
      </c>
      <c r="C62">
        <v>58</v>
      </c>
      <c r="D62" t="s">
        <v>350</v>
      </c>
      <c r="E62">
        <f>VLOOKUP(D62,Screens!$B$3:$C$74,2,0)</f>
        <v>30</v>
      </c>
      <c r="F62" t="s">
        <v>237</v>
      </c>
      <c r="G62">
        <f t="shared" si="0"/>
        <v>28</v>
      </c>
      <c r="H62">
        <f t="shared" si="3"/>
        <v>4840</v>
      </c>
      <c r="I62">
        <f t="shared" si="1"/>
        <v>27</v>
      </c>
      <c r="J62">
        <f>VLOOKUP(D62,[1]Screens!$B$3:$C$103,2,0)</f>
        <v>30</v>
      </c>
      <c r="K62">
        <v>1</v>
      </c>
      <c r="L62">
        <v>1</v>
      </c>
      <c r="M62">
        <v>0</v>
      </c>
      <c r="O62" t="str">
        <f t="shared" si="2"/>
        <v>Data 4840,27,30,1,1,0</v>
      </c>
    </row>
    <row r="63" spans="1:15" x14ac:dyDescent="0.25">
      <c r="A63" s="15" t="s">
        <v>355</v>
      </c>
      <c r="B63" s="15" t="s">
        <v>355</v>
      </c>
      <c r="C63">
        <v>59</v>
      </c>
      <c r="D63" t="s">
        <v>356</v>
      </c>
      <c r="E63">
        <f>VLOOKUP(D63,Screens!$B$3:$C$74,2,0)</f>
        <v>12</v>
      </c>
      <c r="F63" t="s">
        <v>539</v>
      </c>
      <c r="G63">
        <f t="shared" si="0"/>
        <v>105</v>
      </c>
      <c r="H63">
        <f t="shared" si="3"/>
        <v>4868</v>
      </c>
      <c r="I63">
        <f t="shared" si="1"/>
        <v>104</v>
      </c>
      <c r="J63">
        <f>VLOOKUP(D63,[1]Screens!$B$3:$C$103,2,0)</f>
        <v>12</v>
      </c>
      <c r="K63">
        <v>1</v>
      </c>
      <c r="L63">
        <v>0</v>
      </c>
      <c r="M63">
        <v>1</v>
      </c>
      <c r="O63" t="str">
        <f t="shared" si="2"/>
        <v>Data 4868,104,12,1,0,1</v>
      </c>
    </row>
    <row r="64" spans="1:15" x14ac:dyDescent="0.25">
      <c r="A64" s="15" t="s">
        <v>300</v>
      </c>
      <c r="B64" s="15" t="s">
        <v>357</v>
      </c>
      <c r="C64">
        <v>60</v>
      </c>
      <c r="D64" t="s">
        <v>356</v>
      </c>
      <c r="E64">
        <f>VLOOKUP(D64,Screens!$B$3:$C$74,2,0)</f>
        <v>12</v>
      </c>
      <c r="F64" t="s">
        <v>238</v>
      </c>
      <c r="G64">
        <f t="shared" si="0"/>
        <v>37</v>
      </c>
      <c r="H64">
        <f t="shared" si="3"/>
        <v>4973</v>
      </c>
      <c r="I64">
        <f t="shared" si="1"/>
        <v>36</v>
      </c>
      <c r="J64">
        <f>VLOOKUP(D64,[1]Screens!$B$3:$C$103,2,0)</f>
        <v>12</v>
      </c>
      <c r="K64">
        <v>1</v>
      </c>
      <c r="L64">
        <v>1</v>
      </c>
      <c r="M64">
        <v>0</v>
      </c>
      <c r="O64" t="str">
        <f t="shared" si="2"/>
        <v>Data 4973,36,12,1,1,0</v>
      </c>
    </row>
    <row r="65" spans="1:15" x14ac:dyDescent="0.25">
      <c r="A65" s="15" t="s">
        <v>296</v>
      </c>
      <c r="B65" s="15" t="s">
        <v>296</v>
      </c>
      <c r="C65">
        <v>61</v>
      </c>
      <c r="D65" t="s">
        <v>356</v>
      </c>
      <c r="E65">
        <f>VLOOKUP(D65,Screens!$B$3:$C$74,2,0)</f>
        <v>12</v>
      </c>
      <c r="F65" t="s">
        <v>239</v>
      </c>
      <c r="G65">
        <f t="shared" si="0"/>
        <v>62</v>
      </c>
      <c r="H65">
        <f t="shared" si="3"/>
        <v>5010</v>
      </c>
      <c r="I65">
        <f t="shared" si="1"/>
        <v>61</v>
      </c>
      <c r="J65">
        <f>VLOOKUP(D65,[1]Screens!$B$3:$C$103,2,0)</f>
        <v>12</v>
      </c>
      <c r="K65">
        <v>1</v>
      </c>
      <c r="L65">
        <v>0</v>
      </c>
      <c r="M65">
        <v>1</v>
      </c>
      <c r="O65" t="str">
        <f t="shared" si="2"/>
        <v>Data 5010,61,12,1,0,1</v>
      </c>
    </row>
    <row r="66" spans="1:15" x14ac:dyDescent="0.25">
      <c r="A66" s="15" t="s">
        <v>300</v>
      </c>
      <c r="B66" s="15" t="s">
        <v>358</v>
      </c>
      <c r="C66">
        <v>62</v>
      </c>
      <c r="D66" t="s">
        <v>359</v>
      </c>
      <c r="E66">
        <f>VLOOKUP(D66,Screens!$B$3:$C$74,2,0)</f>
        <v>53</v>
      </c>
      <c r="F66" t="s">
        <v>238</v>
      </c>
      <c r="G66">
        <f t="shared" si="0"/>
        <v>37</v>
      </c>
      <c r="H66">
        <f t="shared" si="3"/>
        <v>5072</v>
      </c>
      <c r="I66">
        <f t="shared" si="1"/>
        <v>36</v>
      </c>
      <c r="J66">
        <f>VLOOKUP(D66,[1]Screens!$B$3:$C$103,2,0)</f>
        <v>53</v>
      </c>
      <c r="K66">
        <v>1</v>
      </c>
      <c r="L66">
        <v>1</v>
      </c>
      <c r="M66">
        <v>0</v>
      </c>
      <c r="O66" t="str">
        <f t="shared" si="2"/>
        <v>Data 5072,36,53,1,1,0</v>
      </c>
    </row>
    <row r="67" spans="1:15" x14ac:dyDescent="0.25">
      <c r="A67" s="15" t="s">
        <v>298</v>
      </c>
      <c r="B67" s="15" t="s">
        <v>298</v>
      </c>
      <c r="C67">
        <v>63</v>
      </c>
      <c r="D67" t="s">
        <v>360</v>
      </c>
      <c r="E67">
        <f>VLOOKUP(D67,Screens!$B$3:$C$74,2,0)</f>
        <v>11</v>
      </c>
      <c r="F67" t="s">
        <v>240</v>
      </c>
      <c r="G67">
        <f t="shared" ref="G67:G94" si="4">LEN(F67)+1</f>
        <v>32</v>
      </c>
      <c r="H67">
        <f t="shared" si="3"/>
        <v>5109</v>
      </c>
      <c r="I67">
        <f t="shared" ref="I67:I94" si="5">LEN(F67)</f>
        <v>31</v>
      </c>
      <c r="J67">
        <f>VLOOKUP(D67,[1]Screens!$B$3:$C$103,2,0)</f>
        <v>11</v>
      </c>
      <c r="K67">
        <v>1</v>
      </c>
      <c r="L67">
        <v>1</v>
      </c>
      <c r="M67">
        <v>0</v>
      </c>
      <c r="O67" t="str">
        <f t="shared" ref="O67:O130" si="6">CONCATENATE("Data ",H67,",",I67,",",J67,",",K67,",",L67,",",M67)</f>
        <v>Data 5109,31,11,1,1,0</v>
      </c>
    </row>
    <row r="68" spans="1:15" x14ac:dyDescent="0.25">
      <c r="A68" s="15" t="s">
        <v>300</v>
      </c>
      <c r="B68" s="15" t="s">
        <v>361</v>
      </c>
      <c r="C68">
        <v>64</v>
      </c>
      <c r="D68" t="s">
        <v>360</v>
      </c>
      <c r="E68">
        <f>VLOOKUP(D68,Screens!$B$3:$C$74,2,0)</f>
        <v>11</v>
      </c>
      <c r="F68" t="s">
        <v>238</v>
      </c>
      <c r="G68">
        <f t="shared" si="4"/>
        <v>37</v>
      </c>
      <c r="H68">
        <f t="shared" ref="H68:H94" si="7">H67+G67</f>
        <v>5141</v>
      </c>
      <c r="I68">
        <f t="shared" si="5"/>
        <v>36</v>
      </c>
      <c r="J68">
        <f>VLOOKUP(D68,[1]Screens!$B$3:$C$103,2,0)</f>
        <v>11</v>
      </c>
      <c r="K68">
        <v>1</v>
      </c>
      <c r="L68">
        <v>1</v>
      </c>
      <c r="M68">
        <v>0</v>
      </c>
      <c r="O68" t="str">
        <f t="shared" si="6"/>
        <v>Data 5141,36,11,1,1,0</v>
      </c>
    </row>
    <row r="69" spans="1:15" x14ac:dyDescent="0.25">
      <c r="A69" t="s">
        <v>362</v>
      </c>
      <c r="B69" t="s">
        <v>362</v>
      </c>
      <c r="C69">
        <v>65</v>
      </c>
      <c r="D69" t="s">
        <v>360</v>
      </c>
      <c r="E69">
        <f>VLOOKUP(D69,Screens!$B$3:$C$74,2,0)</f>
        <v>11</v>
      </c>
      <c r="F69" t="s">
        <v>241</v>
      </c>
      <c r="G69">
        <f t="shared" si="4"/>
        <v>49</v>
      </c>
      <c r="H69">
        <f t="shared" si="7"/>
        <v>5178</v>
      </c>
      <c r="I69">
        <f t="shared" si="5"/>
        <v>48</v>
      </c>
      <c r="J69">
        <f>VLOOKUP(D69,[1]Screens!$B$3:$C$103,2,0)</f>
        <v>11</v>
      </c>
      <c r="K69">
        <v>0</v>
      </c>
      <c r="L69">
        <v>0</v>
      </c>
      <c r="M69">
        <v>1</v>
      </c>
      <c r="O69" t="str">
        <f t="shared" si="6"/>
        <v>Data 5178,48,11,0,0,1</v>
      </c>
    </row>
    <row r="70" spans="1:15" x14ac:dyDescent="0.25">
      <c r="A70" t="s">
        <v>300</v>
      </c>
      <c r="B70" t="s">
        <v>363</v>
      </c>
      <c r="C70">
        <v>66</v>
      </c>
      <c r="D70" t="s">
        <v>364</v>
      </c>
      <c r="E70">
        <f>VLOOKUP(D70,Screens!$B$3:$C$74,2,0)</f>
        <v>54</v>
      </c>
      <c r="F70" t="s">
        <v>238</v>
      </c>
      <c r="G70">
        <f t="shared" si="4"/>
        <v>37</v>
      </c>
      <c r="H70">
        <f t="shared" si="7"/>
        <v>5227</v>
      </c>
      <c r="I70">
        <f t="shared" si="5"/>
        <v>36</v>
      </c>
      <c r="J70">
        <f>VLOOKUP(D70,[1]Screens!$B$3:$C$103,2,0)</f>
        <v>54</v>
      </c>
      <c r="K70">
        <v>1</v>
      </c>
      <c r="L70">
        <v>1</v>
      </c>
      <c r="M70">
        <v>0</v>
      </c>
      <c r="O70" t="str">
        <f t="shared" si="6"/>
        <v>Data 5227,36,54,1,1,0</v>
      </c>
    </row>
    <row r="71" spans="1:15" x14ac:dyDescent="0.25">
      <c r="A71" t="s">
        <v>365</v>
      </c>
      <c r="B71" t="s">
        <v>365</v>
      </c>
      <c r="C71">
        <v>67</v>
      </c>
      <c r="D71" t="s">
        <v>366</v>
      </c>
      <c r="E71">
        <f>VLOOKUP(D71,Screens!$B$3:$C$74,2,0)</f>
        <v>32</v>
      </c>
      <c r="F71" s="1" t="s">
        <v>242</v>
      </c>
      <c r="G71">
        <f t="shared" si="4"/>
        <v>248</v>
      </c>
      <c r="H71">
        <f t="shared" si="7"/>
        <v>5264</v>
      </c>
      <c r="I71">
        <f t="shared" si="5"/>
        <v>247</v>
      </c>
      <c r="J71">
        <f>VLOOKUP(D71,[1]Screens!$B$3:$C$103,2,0)</f>
        <v>32</v>
      </c>
      <c r="K71">
        <v>1</v>
      </c>
      <c r="L71">
        <v>0</v>
      </c>
      <c r="M71">
        <v>0</v>
      </c>
      <c r="O71" t="str">
        <f t="shared" si="6"/>
        <v>Data 5264,247,32,1,0,0</v>
      </c>
    </row>
    <row r="72" spans="1:15" x14ac:dyDescent="0.25">
      <c r="A72" t="s">
        <v>367</v>
      </c>
      <c r="B72" t="s">
        <v>367</v>
      </c>
      <c r="C72">
        <v>68</v>
      </c>
      <c r="D72" t="s">
        <v>366</v>
      </c>
      <c r="E72">
        <f>VLOOKUP(D72,Screens!$B$3:$C$74,2,0)</f>
        <v>32</v>
      </c>
      <c r="F72" t="s">
        <v>113</v>
      </c>
      <c r="G72">
        <f t="shared" si="4"/>
        <v>256</v>
      </c>
      <c r="H72">
        <f t="shared" si="7"/>
        <v>5512</v>
      </c>
      <c r="I72">
        <f t="shared" si="5"/>
        <v>255</v>
      </c>
      <c r="J72">
        <f>VLOOKUP(D72,[1]Screens!$B$3:$C$103,2,0)</f>
        <v>32</v>
      </c>
      <c r="K72">
        <v>0</v>
      </c>
      <c r="L72">
        <v>1</v>
      </c>
      <c r="M72">
        <v>1</v>
      </c>
      <c r="O72" t="str">
        <f t="shared" si="6"/>
        <v>Data 5512,255,32,0,1,1</v>
      </c>
    </row>
    <row r="73" spans="1:15" x14ac:dyDescent="0.25">
      <c r="A73" t="s">
        <v>368</v>
      </c>
      <c r="B73" t="s">
        <v>368</v>
      </c>
      <c r="C73">
        <v>69</v>
      </c>
      <c r="D73" t="s">
        <v>366</v>
      </c>
      <c r="E73">
        <f>VLOOKUP(D73,Screens!$B$3:$C$74,2,0)</f>
        <v>32</v>
      </c>
      <c r="F73" t="s">
        <v>114</v>
      </c>
      <c r="G73">
        <f t="shared" si="4"/>
        <v>81</v>
      </c>
      <c r="H73">
        <f t="shared" si="7"/>
        <v>5768</v>
      </c>
      <c r="I73">
        <f t="shared" si="5"/>
        <v>80</v>
      </c>
      <c r="J73">
        <f>VLOOKUP(D73,[1]Screens!$B$3:$C$103,2,0)</f>
        <v>32</v>
      </c>
      <c r="K73">
        <v>1</v>
      </c>
      <c r="L73">
        <v>0</v>
      </c>
      <c r="M73">
        <v>0</v>
      </c>
      <c r="O73" t="str">
        <f t="shared" si="6"/>
        <v>Data 5768,80,32,1,0,0</v>
      </c>
    </row>
    <row r="74" spans="1:15" x14ac:dyDescent="0.25">
      <c r="A74" t="s">
        <v>300</v>
      </c>
      <c r="B74" t="s">
        <v>369</v>
      </c>
      <c r="C74">
        <v>70</v>
      </c>
      <c r="D74" t="s">
        <v>366</v>
      </c>
      <c r="E74">
        <f>VLOOKUP(D74,Screens!$B$3:$C$74,2,0)</f>
        <v>32</v>
      </c>
      <c r="F74" t="s">
        <v>238</v>
      </c>
      <c r="G74">
        <f t="shared" si="4"/>
        <v>37</v>
      </c>
      <c r="H74">
        <f t="shared" si="7"/>
        <v>5849</v>
      </c>
      <c r="I74">
        <f t="shared" si="5"/>
        <v>36</v>
      </c>
      <c r="J74">
        <f>VLOOKUP(D74,[1]Screens!$B$3:$C$103,2,0)</f>
        <v>32</v>
      </c>
      <c r="K74">
        <v>1</v>
      </c>
      <c r="L74">
        <v>1</v>
      </c>
      <c r="M74">
        <v>0</v>
      </c>
      <c r="O74" t="str">
        <f t="shared" si="6"/>
        <v>Data 5849,36,32,1,1,0</v>
      </c>
    </row>
    <row r="75" spans="1:15" x14ac:dyDescent="0.25">
      <c r="A75" t="s">
        <v>370</v>
      </c>
      <c r="B75" t="s">
        <v>370</v>
      </c>
      <c r="C75">
        <v>71</v>
      </c>
      <c r="D75" t="s">
        <v>371</v>
      </c>
      <c r="E75">
        <f>VLOOKUP(D75,Screens!$B$3:$C$74,2,0)</f>
        <v>14</v>
      </c>
      <c r="F75" t="s">
        <v>243</v>
      </c>
      <c r="G75">
        <f t="shared" si="4"/>
        <v>148</v>
      </c>
      <c r="H75">
        <f t="shared" si="7"/>
        <v>5886</v>
      </c>
      <c r="I75">
        <f t="shared" si="5"/>
        <v>147</v>
      </c>
      <c r="J75">
        <f>VLOOKUP(D75,[1]Screens!$B$3:$C$103,2,0)</f>
        <v>14</v>
      </c>
      <c r="K75">
        <v>1</v>
      </c>
      <c r="L75">
        <v>0</v>
      </c>
      <c r="M75">
        <v>0</v>
      </c>
      <c r="O75" t="str">
        <f t="shared" si="6"/>
        <v>Data 5886,147,14,1,0,0</v>
      </c>
    </row>
    <row r="76" spans="1:15" x14ac:dyDescent="0.25">
      <c r="A76" t="s">
        <v>372</v>
      </c>
      <c r="B76" t="s">
        <v>372</v>
      </c>
      <c r="C76">
        <v>72</v>
      </c>
      <c r="D76" t="s">
        <v>371</v>
      </c>
      <c r="E76">
        <f>VLOOKUP(D76,Screens!$B$3:$C$74,2,0)</f>
        <v>14</v>
      </c>
      <c r="F76" t="s">
        <v>115</v>
      </c>
      <c r="G76">
        <f t="shared" si="4"/>
        <v>150</v>
      </c>
      <c r="H76">
        <f t="shared" si="7"/>
        <v>6034</v>
      </c>
      <c r="I76">
        <f t="shared" si="5"/>
        <v>149</v>
      </c>
      <c r="J76">
        <f>VLOOKUP(D76,[1]Screens!$B$3:$C$103,2,0)</f>
        <v>14</v>
      </c>
      <c r="K76">
        <v>1</v>
      </c>
      <c r="L76">
        <v>0</v>
      </c>
      <c r="M76">
        <v>0</v>
      </c>
      <c r="O76" t="str">
        <f t="shared" si="6"/>
        <v>Data 6034,149,14,1,0,0</v>
      </c>
    </row>
    <row r="77" spans="1:15" x14ac:dyDescent="0.25">
      <c r="A77" t="s">
        <v>373</v>
      </c>
      <c r="B77" t="s">
        <v>373</v>
      </c>
      <c r="C77">
        <v>73</v>
      </c>
      <c r="D77" t="s">
        <v>374</v>
      </c>
      <c r="E77">
        <f>VLOOKUP(D77,Screens!$B$3:$C$74,2,0)</f>
        <v>25</v>
      </c>
      <c r="F77" t="s">
        <v>540</v>
      </c>
      <c r="G77">
        <f t="shared" si="4"/>
        <v>207</v>
      </c>
      <c r="H77">
        <f t="shared" si="7"/>
        <v>6184</v>
      </c>
      <c r="I77">
        <f t="shared" si="5"/>
        <v>206</v>
      </c>
      <c r="J77">
        <f>VLOOKUP(D77,[1]Screens!$B$3:$C$103,2,0)</f>
        <v>25</v>
      </c>
      <c r="K77">
        <v>1</v>
      </c>
      <c r="L77">
        <v>0</v>
      </c>
      <c r="M77">
        <v>0</v>
      </c>
      <c r="O77" t="str">
        <f t="shared" si="6"/>
        <v>Data 6184,206,25,1,0,0</v>
      </c>
    </row>
    <row r="78" spans="1:15" x14ac:dyDescent="0.25">
      <c r="A78" t="s">
        <v>375</v>
      </c>
      <c r="B78" t="s">
        <v>375</v>
      </c>
      <c r="C78">
        <v>74</v>
      </c>
      <c r="D78" t="s">
        <v>376</v>
      </c>
      <c r="E78">
        <f>VLOOKUP(D78,Screens!$B$3:$C$74,2,0)</f>
        <v>24</v>
      </c>
      <c r="F78" t="s">
        <v>116</v>
      </c>
      <c r="G78">
        <f t="shared" si="4"/>
        <v>85</v>
      </c>
      <c r="H78">
        <f t="shared" si="7"/>
        <v>6391</v>
      </c>
      <c r="I78">
        <f t="shared" si="5"/>
        <v>84</v>
      </c>
      <c r="J78">
        <f>VLOOKUP(D78,[1]Screens!$B$3:$C$103,2,0)</f>
        <v>24</v>
      </c>
      <c r="K78">
        <v>1</v>
      </c>
      <c r="L78">
        <v>0</v>
      </c>
      <c r="M78">
        <v>0</v>
      </c>
      <c r="O78" t="str">
        <f t="shared" si="6"/>
        <v>Data 6391,84,24,1,0,0</v>
      </c>
    </row>
    <row r="79" spans="1:15" x14ac:dyDescent="0.25">
      <c r="A79" t="s">
        <v>377</v>
      </c>
      <c r="B79" t="s">
        <v>377</v>
      </c>
      <c r="C79">
        <v>75</v>
      </c>
      <c r="D79" t="s">
        <v>378</v>
      </c>
      <c r="E79">
        <f>VLOOKUP(D79,Screens!$B$3:$C$74,2,0)</f>
        <v>27</v>
      </c>
      <c r="F79" t="s">
        <v>541</v>
      </c>
      <c r="G79">
        <f t="shared" si="4"/>
        <v>98</v>
      </c>
      <c r="H79">
        <f t="shared" si="7"/>
        <v>6476</v>
      </c>
      <c r="I79">
        <f t="shared" si="5"/>
        <v>97</v>
      </c>
      <c r="J79">
        <f>VLOOKUP(D79,[1]Screens!$B$3:$C$103,2,0)</f>
        <v>27</v>
      </c>
      <c r="K79">
        <v>1</v>
      </c>
      <c r="L79">
        <v>0</v>
      </c>
      <c r="M79">
        <v>0</v>
      </c>
      <c r="O79" t="str">
        <f t="shared" si="6"/>
        <v>Data 6476,97,27,1,0,0</v>
      </c>
    </row>
    <row r="80" spans="1:15" x14ac:dyDescent="0.25">
      <c r="A80" t="s">
        <v>379</v>
      </c>
      <c r="B80" t="s">
        <v>379</v>
      </c>
      <c r="C80">
        <v>76</v>
      </c>
      <c r="D80" t="s">
        <v>380</v>
      </c>
      <c r="E80">
        <f>VLOOKUP(D80,Screens!$B$3:$C$74,2,0)</f>
        <v>28</v>
      </c>
      <c r="F80" t="s">
        <v>244</v>
      </c>
      <c r="G80">
        <f t="shared" si="4"/>
        <v>172</v>
      </c>
      <c r="H80">
        <f t="shared" si="7"/>
        <v>6574</v>
      </c>
      <c r="I80">
        <f t="shared" si="5"/>
        <v>171</v>
      </c>
      <c r="J80">
        <f>VLOOKUP(D80,[1]Screens!$B$3:$C$103,2,0)</f>
        <v>28</v>
      </c>
      <c r="K80">
        <v>1</v>
      </c>
      <c r="L80">
        <v>0</v>
      </c>
      <c r="M80">
        <v>0</v>
      </c>
      <c r="O80" t="str">
        <f t="shared" si="6"/>
        <v>Data 6574,171,28,1,0,0</v>
      </c>
    </row>
    <row r="81" spans="1:15" x14ac:dyDescent="0.25">
      <c r="A81" t="s">
        <v>381</v>
      </c>
      <c r="B81" t="s">
        <v>381</v>
      </c>
      <c r="C81">
        <v>77</v>
      </c>
      <c r="D81" t="s">
        <v>382</v>
      </c>
      <c r="E81">
        <f>VLOOKUP(D81,Screens!$B$3:$C$74,2,0)</f>
        <v>33</v>
      </c>
      <c r="F81" t="s">
        <v>245</v>
      </c>
      <c r="G81">
        <f t="shared" si="4"/>
        <v>71</v>
      </c>
      <c r="H81">
        <f t="shared" si="7"/>
        <v>6746</v>
      </c>
      <c r="I81">
        <f t="shared" si="5"/>
        <v>70</v>
      </c>
      <c r="J81">
        <f>VLOOKUP(D81,[1]Screens!$B$3:$C$103,2,0)</f>
        <v>33</v>
      </c>
      <c r="K81">
        <v>1</v>
      </c>
      <c r="L81">
        <v>0</v>
      </c>
      <c r="M81">
        <v>0</v>
      </c>
      <c r="O81" t="str">
        <f t="shared" si="6"/>
        <v>Data 6746,70,33,1,0,0</v>
      </c>
    </row>
    <row r="82" spans="1:15" x14ac:dyDescent="0.25">
      <c r="A82" t="s">
        <v>383</v>
      </c>
      <c r="B82" t="s">
        <v>383</v>
      </c>
      <c r="C82">
        <v>78</v>
      </c>
      <c r="D82" t="s">
        <v>382</v>
      </c>
      <c r="E82">
        <f>VLOOKUP(D82,Screens!$B$3:$C$74,2,0)</f>
        <v>33</v>
      </c>
      <c r="F82" t="s">
        <v>246</v>
      </c>
      <c r="G82">
        <f t="shared" si="4"/>
        <v>61</v>
      </c>
      <c r="H82">
        <f t="shared" si="7"/>
        <v>6817</v>
      </c>
      <c r="I82">
        <f t="shared" si="5"/>
        <v>60</v>
      </c>
      <c r="J82">
        <f>VLOOKUP(D82,[1]Screens!$B$3:$C$103,2,0)</f>
        <v>33</v>
      </c>
      <c r="K82">
        <v>1</v>
      </c>
      <c r="L82">
        <v>1</v>
      </c>
      <c r="M82">
        <v>0</v>
      </c>
      <c r="O82" t="str">
        <f t="shared" si="6"/>
        <v>Data 6817,60,33,1,1,0</v>
      </c>
    </row>
    <row r="83" spans="1:15" x14ac:dyDescent="0.25">
      <c r="A83" t="s">
        <v>383</v>
      </c>
      <c r="B83" t="s">
        <v>383</v>
      </c>
      <c r="C83">
        <v>79</v>
      </c>
      <c r="D83" t="s">
        <v>382</v>
      </c>
      <c r="E83">
        <f>VLOOKUP(D83,Screens!$B$3:$C$74,2,0)</f>
        <v>33</v>
      </c>
      <c r="F83" t="s">
        <v>542</v>
      </c>
      <c r="G83">
        <f t="shared" si="4"/>
        <v>148</v>
      </c>
      <c r="H83">
        <f t="shared" si="7"/>
        <v>6878</v>
      </c>
      <c r="I83">
        <f t="shared" si="5"/>
        <v>147</v>
      </c>
      <c r="J83">
        <f>VLOOKUP(D83,[1]Screens!$B$3:$C$103,2,0)</f>
        <v>33</v>
      </c>
      <c r="K83">
        <v>0</v>
      </c>
      <c r="L83">
        <v>1</v>
      </c>
      <c r="M83">
        <v>0</v>
      </c>
      <c r="O83" t="str">
        <f t="shared" si="6"/>
        <v>Data 6878,147,33,0,1,0</v>
      </c>
    </row>
    <row r="84" spans="1:15" x14ac:dyDescent="0.25">
      <c r="A84" t="s">
        <v>384</v>
      </c>
      <c r="B84" t="s">
        <v>384</v>
      </c>
      <c r="C84">
        <v>80</v>
      </c>
      <c r="D84" t="s">
        <v>382</v>
      </c>
      <c r="E84">
        <f>VLOOKUP(D84,Screens!$B$3:$C$74,2,0)</f>
        <v>33</v>
      </c>
      <c r="F84" t="s">
        <v>117</v>
      </c>
      <c r="G84">
        <f t="shared" si="4"/>
        <v>90</v>
      </c>
      <c r="H84">
        <f t="shared" si="7"/>
        <v>7026</v>
      </c>
      <c r="I84">
        <f t="shared" si="5"/>
        <v>89</v>
      </c>
      <c r="J84">
        <f>VLOOKUP(D84,[1]Screens!$B$3:$C$103,2,0)</f>
        <v>33</v>
      </c>
      <c r="K84">
        <v>0</v>
      </c>
      <c r="L84">
        <v>1</v>
      </c>
      <c r="M84">
        <v>0</v>
      </c>
      <c r="O84" t="str">
        <f t="shared" si="6"/>
        <v>Data 7026,89,33,0,1,0</v>
      </c>
    </row>
    <row r="85" spans="1:15" x14ac:dyDescent="0.25">
      <c r="A85" t="s">
        <v>385</v>
      </c>
      <c r="B85" t="s">
        <v>385</v>
      </c>
      <c r="C85">
        <v>81</v>
      </c>
      <c r="D85" t="s">
        <v>382</v>
      </c>
      <c r="E85">
        <f>VLOOKUP(D85,Screens!$B$3:$C$74,2,0)</f>
        <v>33</v>
      </c>
      <c r="F85" t="s">
        <v>543</v>
      </c>
      <c r="G85">
        <f t="shared" si="4"/>
        <v>105</v>
      </c>
      <c r="H85">
        <f t="shared" si="7"/>
        <v>7116</v>
      </c>
      <c r="I85">
        <f t="shared" si="5"/>
        <v>104</v>
      </c>
      <c r="J85">
        <f>VLOOKUP(D85,[1]Screens!$B$3:$C$103,2,0)</f>
        <v>33</v>
      </c>
      <c r="K85">
        <v>1</v>
      </c>
      <c r="L85">
        <v>0</v>
      </c>
      <c r="M85">
        <v>0</v>
      </c>
      <c r="O85" t="str">
        <f t="shared" si="6"/>
        <v>Data 7116,104,33,1,0,0</v>
      </c>
    </row>
    <row r="86" spans="1:15" x14ac:dyDescent="0.25">
      <c r="A86" t="s">
        <v>300</v>
      </c>
      <c r="B86" t="s">
        <v>386</v>
      </c>
      <c r="C86">
        <v>82</v>
      </c>
      <c r="D86" t="s">
        <v>380</v>
      </c>
      <c r="E86">
        <f>VLOOKUP(D86,Screens!$B$3:$C$74,2,0)</f>
        <v>28</v>
      </c>
      <c r="F86" t="s">
        <v>247</v>
      </c>
      <c r="G86">
        <f t="shared" si="4"/>
        <v>78</v>
      </c>
      <c r="H86">
        <f t="shared" si="7"/>
        <v>7221</v>
      </c>
      <c r="I86">
        <f t="shared" si="5"/>
        <v>77</v>
      </c>
      <c r="J86">
        <f>VLOOKUP(D86,[1]Screens!$B$3:$C$103,2,0)</f>
        <v>28</v>
      </c>
      <c r="K86">
        <v>1</v>
      </c>
      <c r="L86">
        <v>1</v>
      </c>
      <c r="M86">
        <v>0</v>
      </c>
      <c r="O86" t="str">
        <f t="shared" si="6"/>
        <v>Data 7221,77,28,1,1,0</v>
      </c>
    </row>
    <row r="87" spans="1:15" x14ac:dyDescent="0.25">
      <c r="A87" t="s">
        <v>387</v>
      </c>
      <c r="B87" t="s">
        <v>387</v>
      </c>
      <c r="C87">
        <v>83</v>
      </c>
      <c r="D87" t="s">
        <v>380</v>
      </c>
      <c r="E87">
        <f>VLOOKUP(D87,Screens!$B$3:$C$74,2,0)</f>
        <v>28</v>
      </c>
      <c r="F87" t="s">
        <v>118</v>
      </c>
      <c r="G87">
        <f t="shared" si="4"/>
        <v>81</v>
      </c>
      <c r="H87">
        <f t="shared" si="7"/>
        <v>7299</v>
      </c>
      <c r="I87">
        <f t="shared" si="5"/>
        <v>80</v>
      </c>
      <c r="J87">
        <f>VLOOKUP(D87,[1]Screens!$B$3:$C$103,2,0)</f>
        <v>28</v>
      </c>
      <c r="K87">
        <v>0</v>
      </c>
      <c r="L87">
        <v>1</v>
      </c>
      <c r="M87">
        <v>0</v>
      </c>
      <c r="O87" t="str">
        <f t="shared" si="6"/>
        <v>Data 7299,80,28,0,1,0</v>
      </c>
    </row>
    <row r="88" spans="1:15" x14ac:dyDescent="0.25">
      <c r="A88" t="s">
        <v>388</v>
      </c>
      <c r="B88" t="s">
        <v>388</v>
      </c>
      <c r="C88">
        <v>84</v>
      </c>
      <c r="D88" t="s">
        <v>380</v>
      </c>
      <c r="E88">
        <f>VLOOKUP(D88,Screens!$B$3:$C$74,2,0)</f>
        <v>28</v>
      </c>
      <c r="F88" t="s">
        <v>248</v>
      </c>
      <c r="G88">
        <f t="shared" si="4"/>
        <v>37</v>
      </c>
      <c r="H88">
        <f t="shared" si="7"/>
        <v>7380</v>
      </c>
      <c r="I88">
        <f t="shared" si="5"/>
        <v>36</v>
      </c>
      <c r="J88">
        <f>VLOOKUP(D88,[1]Screens!$B$3:$C$103,2,0)</f>
        <v>28</v>
      </c>
      <c r="K88">
        <v>0</v>
      </c>
      <c r="L88">
        <v>1</v>
      </c>
      <c r="M88">
        <v>0</v>
      </c>
      <c r="O88" t="str">
        <f t="shared" si="6"/>
        <v>Data 7380,36,28,0,1,0</v>
      </c>
    </row>
    <row r="89" spans="1:15" x14ac:dyDescent="0.25">
      <c r="A89" t="s">
        <v>389</v>
      </c>
      <c r="B89" t="s">
        <v>390</v>
      </c>
      <c r="C89">
        <v>85</v>
      </c>
      <c r="D89" t="s">
        <v>391</v>
      </c>
      <c r="E89">
        <f>VLOOKUP(D89,Screens!$B$3:$C$74,2,0)</f>
        <v>63</v>
      </c>
      <c r="F89" t="s">
        <v>249</v>
      </c>
      <c r="G89">
        <f t="shared" si="4"/>
        <v>121</v>
      </c>
      <c r="H89">
        <f t="shared" si="7"/>
        <v>7417</v>
      </c>
      <c r="I89">
        <f t="shared" si="5"/>
        <v>120</v>
      </c>
      <c r="J89">
        <f>VLOOKUP(D89,[1]Screens!$B$3:$C$103,2,0)</f>
        <v>63</v>
      </c>
      <c r="K89">
        <v>1</v>
      </c>
      <c r="L89">
        <v>0</v>
      </c>
      <c r="M89">
        <v>0</v>
      </c>
      <c r="O89" t="str">
        <f t="shared" si="6"/>
        <v>Data 7417,120,63,1,0,0</v>
      </c>
    </row>
    <row r="90" spans="1:15" x14ac:dyDescent="0.25">
      <c r="A90" t="s">
        <v>291</v>
      </c>
      <c r="B90" t="s">
        <v>291</v>
      </c>
      <c r="C90">
        <v>86</v>
      </c>
      <c r="D90" t="s">
        <v>391</v>
      </c>
      <c r="E90">
        <f>VLOOKUP(D90,Screens!$B$3:$C$74,2,0)</f>
        <v>63</v>
      </c>
      <c r="F90" t="s">
        <v>119</v>
      </c>
      <c r="G90">
        <f t="shared" si="4"/>
        <v>85</v>
      </c>
      <c r="H90">
        <f t="shared" si="7"/>
        <v>7538</v>
      </c>
      <c r="I90">
        <f t="shared" si="5"/>
        <v>84</v>
      </c>
      <c r="J90">
        <f>VLOOKUP(D90,[1]Screens!$B$3:$C$103,2,0)</f>
        <v>63</v>
      </c>
      <c r="K90">
        <v>1</v>
      </c>
      <c r="L90">
        <v>0</v>
      </c>
      <c r="M90">
        <v>1</v>
      </c>
      <c r="O90" t="str">
        <f t="shared" si="6"/>
        <v>Data 7538,84,63,1,0,1</v>
      </c>
    </row>
    <row r="91" spans="1:15" x14ac:dyDescent="0.25">
      <c r="A91" t="s">
        <v>300</v>
      </c>
      <c r="B91" t="s">
        <v>392</v>
      </c>
      <c r="C91">
        <v>87</v>
      </c>
      <c r="D91" t="s">
        <v>393</v>
      </c>
      <c r="E91">
        <f>VLOOKUP(D91,Screens!$B$3:$C$74,2,0)</f>
        <v>55</v>
      </c>
      <c r="F91" t="s">
        <v>250</v>
      </c>
      <c r="G91">
        <f t="shared" si="4"/>
        <v>179</v>
      </c>
      <c r="H91">
        <f t="shared" si="7"/>
        <v>7623</v>
      </c>
      <c r="I91">
        <f t="shared" si="5"/>
        <v>178</v>
      </c>
      <c r="J91">
        <f>VLOOKUP(D91,[1]Screens!$B$3:$C$103,2,0)</f>
        <v>55</v>
      </c>
      <c r="K91">
        <v>1</v>
      </c>
      <c r="L91">
        <v>1</v>
      </c>
      <c r="M91">
        <v>0</v>
      </c>
      <c r="O91" t="str">
        <f t="shared" si="6"/>
        <v>Data 7623,178,55,1,1,0</v>
      </c>
    </row>
    <row r="92" spans="1:15" x14ac:dyDescent="0.25">
      <c r="A92" t="s">
        <v>389</v>
      </c>
      <c r="B92" t="s">
        <v>389</v>
      </c>
      <c r="C92">
        <v>88</v>
      </c>
      <c r="D92" t="s">
        <v>394</v>
      </c>
      <c r="E92">
        <f>VLOOKUP(D92,Screens!$B$3:$C$74,2,0)</f>
        <v>56</v>
      </c>
      <c r="F92" t="s">
        <v>251</v>
      </c>
      <c r="G92">
        <f t="shared" si="4"/>
        <v>149</v>
      </c>
      <c r="H92">
        <f t="shared" si="7"/>
        <v>7802</v>
      </c>
      <c r="I92">
        <f t="shared" si="5"/>
        <v>148</v>
      </c>
      <c r="J92">
        <f>VLOOKUP(D92,[1]Screens!$B$3:$C$103,2,0)</f>
        <v>56</v>
      </c>
      <c r="K92">
        <v>1</v>
      </c>
      <c r="L92">
        <v>0</v>
      </c>
      <c r="M92">
        <v>0</v>
      </c>
      <c r="O92" t="str">
        <f t="shared" si="6"/>
        <v>Data 7802,148,56,1,0,0</v>
      </c>
    </row>
    <row r="93" spans="1:15" x14ac:dyDescent="0.25">
      <c r="A93" t="s">
        <v>395</v>
      </c>
      <c r="B93" t="s">
        <v>395</v>
      </c>
      <c r="C93">
        <v>89</v>
      </c>
      <c r="D93" t="s">
        <v>394</v>
      </c>
      <c r="E93">
        <f>VLOOKUP(D93,Screens!$B$3:$C$74,2,0)</f>
        <v>56</v>
      </c>
      <c r="F93" t="s">
        <v>252</v>
      </c>
      <c r="G93">
        <f t="shared" si="4"/>
        <v>110</v>
      </c>
      <c r="H93">
        <f t="shared" si="7"/>
        <v>7951</v>
      </c>
      <c r="I93">
        <f t="shared" si="5"/>
        <v>109</v>
      </c>
      <c r="J93">
        <f>VLOOKUP(D93,[1]Screens!$B$3:$C$103,2,0)</f>
        <v>56</v>
      </c>
      <c r="K93">
        <v>1</v>
      </c>
      <c r="L93">
        <v>0</v>
      </c>
      <c r="M93">
        <v>0</v>
      </c>
      <c r="O93" t="str">
        <f t="shared" si="6"/>
        <v>Data 7951,109,56,1,0,0</v>
      </c>
    </row>
    <row r="94" spans="1:15" x14ac:dyDescent="0.25">
      <c r="A94" t="s">
        <v>396</v>
      </c>
      <c r="B94" t="s">
        <v>396</v>
      </c>
      <c r="C94">
        <v>90</v>
      </c>
      <c r="D94" t="s">
        <v>394</v>
      </c>
      <c r="E94">
        <f>VLOOKUP(D94,Screens!$B$3:$C$74,2,0)</f>
        <v>56</v>
      </c>
      <c r="F94" t="s">
        <v>525</v>
      </c>
      <c r="G94">
        <f t="shared" si="4"/>
        <v>126</v>
      </c>
      <c r="H94">
        <f t="shared" si="7"/>
        <v>8061</v>
      </c>
      <c r="I94">
        <f t="shared" si="5"/>
        <v>125</v>
      </c>
      <c r="J94">
        <f>VLOOKUP(D94,[1]Screens!$B$3:$C$103,2,0)</f>
        <v>56</v>
      </c>
      <c r="K94">
        <v>1</v>
      </c>
      <c r="L94">
        <v>0</v>
      </c>
      <c r="M94">
        <v>0</v>
      </c>
      <c r="O94" t="str">
        <f t="shared" si="6"/>
        <v>Data 8061,125,56,1,0,0</v>
      </c>
    </row>
    <row r="95" spans="1:15" x14ac:dyDescent="0.25">
      <c r="A95" t="s">
        <v>389</v>
      </c>
      <c r="B95" t="s">
        <v>397</v>
      </c>
      <c r="C95">
        <v>91</v>
      </c>
      <c r="D95" t="s">
        <v>398</v>
      </c>
      <c r="E95">
        <f>VLOOKUP(D95,Screens!$B$3:$C$74,2,0)</f>
        <v>57</v>
      </c>
      <c r="F95" t="s">
        <v>120</v>
      </c>
      <c r="G95">
        <f>LEN(F95)+1</f>
        <v>159</v>
      </c>
      <c r="H95">
        <f>H94+G94</f>
        <v>8187</v>
      </c>
      <c r="I95">
        <f>LEN(F95)</f>
        <v>158</v>
      </c>
      <c r="J95">
        <f>VLOOKUP(D95,[1]Screens!$B$3:$C$103,2,0)</f>
        <v>57</v>
      </c>
      <c r="K95">
        <v>1</v>
      </c>
      <c r="L95">
        <v>0</v>
      </c>
      <c r="M95">
        <v>0</v>
      </c>
      <c r="O95" t="str">
        <f t="shared" si="6"/>
        <v>Data 8187,158,57,1,0,0</v>
      </c>
    </row>
    <row r="96" spans="1:15" x14ac:dyDescent="0.25">
      <c r="A96" t="s">
        <v>396</v>
      </c>
      <c r="B96" t="s">
        <v>396</v>
      </c>
      <c r="C96">
        <v>92</v>
      </c>
      <c r="D96" t="s">
        <v>398</v>
      </c>
      <c r="E96">
        <f>VLOOKUP(D96,Screens!$B$3:$C$74,2,0)</f>
        <v>57</v>
      </c>
      <c r="F96" t="s">
        <v>253</v>
      </c>
      <c r="G96">
        <f t="shared" ref="G96:G147" si="8">LEN(F96)+1</f>
        <v>62</v>
      </c>
      <c r="H96">
        <f t="shared" ref="H96:H143" si="9">H95+G95</f>
        <v>8346</v>
      </c>
      <c r="I96">
        <f t="shared" ref="I96:I147" si="10">LEN(F96)</f>
        <v>61</v>
      </c>
      <c r="J96">
        <f>VLOOKUP(D96,[1]Screens!$B$3:$C$103,2,0)</f>
        <v>57</v>
      </c>
      <c r="K96">
        <v>1</v>
      </c>
      <c r="L96">
        <v>0</v>
      </c>
      <c r="M96">
        <v>0</v>
      </c>
      <c r="O96" t="str">
        <f t="shared" si="6"/>
        <v>Data 8346,61,57,1,0,0</v>
      </c>
    </row>
    <row r="97" spans="1:15" x14ac:dyDescent="0.25">
      <c r="A97" t="s">
        <v>399</v>
      </c>
      <c r="B97" t="s">
        <v>399</v>
      </c>
      <c r="C97">
        <v>93</v>
      </c>
      <c r="D97" t="s">
        <v>400</v>
      </c>
      <c r="E97">
        <f>VLOOKUP(D97,Screens!$B$3:$C$74,2,0)</f>
        <v>58</v>
      </c>
      <c r="F97" t="s">
        <v>121</v>
      </c>
      <c r="G97">
        <f t="shared" si="8"/>
        <v>89</v>
      </c>
      <c r="H97">
        <f t="shared" si="9"/>
        <v>8408</v>
      </c>
      <c r="I97">
        <f t="shared" si="10"/>
        <v>88</v>
      </c>
      <c r="J97">
        <f>VLOOKUP(D97,[1]Screens!$B$3:$C$103,2,0)</f>
        <v>58</v>
      </c>
      <c r="K97">
        <v>1</v>
      </c>
      <c r="L97">
        <v>0</v>
      </c>
      <c r="M97">
        <v>0</v>
      </c>
      <c r="O97" t="str">
        <f t="shared" si="6"/>
        <v>Data 8408,88,58,1,0,0</v>
      </c>
    </row>
    <row r="98" spans="1:15" x14ac:dyDescent="0.25">
      <c r="A98" t="s">
        <v>401</v>
      </c>
      <c r="B98" t="s">
        <v>401</v>
      </c>
      <c r="C98">
        <v>94</v>
      </c>
      <c r="D98" t="s">
        <v>400</v>
      </c>
      <c r="E98">
        <f>VLOOKUP(D98,Screens!$B$3:$C$74,2,0)</f>
        <v>58</v>
      </c>
      <c r="F98" t="s">
        <v>526</v>
      </c>
      <c r="G98">
        <f t="shared" si="8"/>
        <v>208</v>
      </c>
      <c r="H98">
        <f t="shared" si="9"/>
        <v>8497</v>
      </c>
      <c r="I98">
        <f t="shared" si="10"/>
        <v>207</v>
      </c>
      <c r="J98">
        <f>VLOOKUP(D98,[1]Screens!$B$3:$C$103,2,0)</f>
        <v>58</v>
      </c>
      <c r="K98">
        <v>1</v>
      </c>
      <c r="L98">
        <v>0</v>
      </c>
      <c r="M98">
        <v>0</v>
      </c>
      <c r="O98" t="str">
        <f t="shared" si="6"/>
        <v>Data 8497,207,58,1,0,0</v>
      </c>
    </row>
    <row r="99" spans="1:15" x14ac:dyDescent="0.25">
      <c r="A99" t="s">
        <v>402</v>
      </c>
      <c r="B99" t="s">
        <v>402</v>
      </c>
      <c r="C99">
        <v>95</v>
      </c>
      <c r="D99" t="s">
        <v>403</v>
      </c>
      <c r="E99">
        <f>VLOOKUP(D99,Screens!$B$3:$C$74,2,0)</f>
        <v>47</v>
      </c>
      <c r="F99" t="s">
        <v>122</v>
      </c>
      <c r="G99">
        <f t="shared" si="8"/>
        <v>181</v>
      </c>
      <c r="H99">
        <f t="shared" si="9"/>
        <v>8705</v>
      </c>
      <c r="I99">
        <f t="shared" si="10"/>
        <v>180</v>
      </c>
      <c r="J99">
        <f>VLOOKUP(D99,[1]Screens!$B$3:$C$103,2,0)</f>
        <v>47</v>
      </c>
      <c r="K99">
        <v>1</v>
      </c>
      <c r="L99">
        <v>0</v>
      </c>
      <c r="M99">
        <v>0</v>
      </c>
      <c r="O99" t="str">
        <f t="shared" si="6"/>
        <v>Data 8705,180,47,1,0,0</v>
      </c>
    </row>
    <row r="100" spans="1:15" x14ac:dyDescent="0.25">
      <c r="A100" t="s">
        <v>404</v>
      </c>
      <c r="B100" t="s">
        <v>404</v>
      </c>
      <c r="C100">
        <v>96</v>
      </c>
      <c r="D100" t="s">
        <v>403</v>
      </c>
      <c r="E100">
        <f>VLOOKUP(D100,Screens!$B$3:$C$74,2,0)</f>
        <v>47</v>
      </c>
      <c r="F100" t="s">
        <v>585</v>
      </c>
      <c r="G100">
        <f t="shared" si="8"/>
        <v>242</v>
      </c>
      <c r="H100">
        <f t="shared" si="9"/>
        <v>8886</v>
      </c>
      <c r="I100">
        <f t="shared" si="10"/>
        <v>241</v>
      </c>
      <c r="J100">
        <f>VLOOKUP(D100,[1]Screens!$B$3:$C$103,2,0)</f>
        <v>47</v>
      </c>
      <c r="K100">
        <v>1</v>
      </c>
      <c r="L100">
        <v>0</v>
      </c>
      <c r="M100">
        <v>0</v>
      </c>
      <c r="O100" t="str">
        <f t="shared" si="6"/>
        <v>Data 8886,241,47,1,0,0</v>
      </c>
    </row>
    <row r="101" spans="1:15" x14ac:dyDescent="0.25">
      <c r="A101" t="s">
        <v>405</v>
      </c>
      <c r="B101" t="s">
        <v>405</v>
      </c>
      <c r="C101">
        <v>97</v>
      </c>
      <c r="D101" t="s">
        <v>403</v>
      </c>
      <c r="E101">
        <f>VLOOKUP(D101,Screens!$B$3:$C$74,2,0)</f>
        <v>47</v>
      </c>
      <c r="F101" t="s">
        <v>527</v>
      </c>
      <c r="G101">
        <f t="shared" si="8"/>
        <v>122</v>
      </c>
      <c r="H101">
        <f t="shared" si="9"/>
        <v>9128</v>
      </c>
      <c r="I101">
        <f t="shared" si="10"/>
        <v>121</v>
      </c>
      <c r="J101">
        <f>VLOOKUP(D101,[1]Screens!$B$3:$C$103,2,0)</f>
        <v>47</v>
      </c>
      <c r="K101">
        <v>1</v>
      </c>
      <c r="L101">
        <v>0</v>
      </c>
      <c r="M101">
        <v>0</v>
      </c>
      <c r="O101" t="str">
        <f t="shared" si="6"/>
        <v>Data 9128,121,47,1,0,0</v>
      </c>
    </row>
    <row r="102" spans="1:15" x14ac:dyDescent="0.25">
      <c r="A102" t="s">
        <v>406</v>
      </c>
      <c r="B102" t="s">
        <v>406</v>
      </c>
      <c r="C102">
        <v>98</v>
      </c>
      <c r="D102" t="s">
        <v>403</v>
      </c>
      <c r="E102">
        <f>VLOOKUP(D102,Screens!$B$3:$C$74,2,0)</f>
        <v>47</v>
      </c>
      <c r="F102" t="s">
        <v>254</v>
      </c>
      <c r="G102">
        <f t="shared" si="8"/>
        <v>99</v>
      </c>
      <c r="H102">
        <f t="shared" si="9"/>
        <v>9250</v>
      </c>
      <c r="I102">
        <f t="shared" si="10"/>
        <v>98</v>
      </c>
      <c r="J102">
        <f>VLOOKUP(D102,[1]Screens!$B$3:$C$103,2,0)</f>
        <v>47</v>
      </c>
      <c r="K102">
        <v>0</v>
      </c>
      <c r="L102">
        <v>0</v>
      </c>
      <c r="M102">
        <v>1</v>
      </c>
      <c r="O102" t="str">
        <f t="shared" si="6"/>
        <v>Data 9250,98,47,0,0,1</v>
      </c>
    </row>
    <row r="103" spans="1:15" x14ac:dyDescent="0.25">
      <c r="A103" t="s">
        <v>389</v>
      </c>
      <c r="B103" t="s">
        <v>407</v>
      </c>
      <c r="C103">
        <v>99</v>
      </c>
      <c r="D103" t="s">
        <v>408</v>
      </c>
      <c r="E103">
        <f>VLOOKUP(D103,Screens!$B$3:$C$74,2,0)</f>
        <v>59</v>
      </c>
      <c r="F103" t="s">
        <v>528</v>
      </c>
      <c r="G103">
        <f t="shared" si="8"/>
        <v>146</v>
      </c>
      <c r="H103">
        <f t="shared" si="9"/>
        <v>9349</v>
      </c>
      <c r="I103">
        <f t="shared" si="10"/>
        <v>145</v>
      </c>
      <c r="J103">
        <f>VLOOKUP(D103,[1]Screens!$B$3:$C$103,2,0)</f>
        <v>59</v>
      </c>
      <c r="K103">
        <v>1</v>
      </c>
      <c r="L103">
        <v>0</v>
      </c>
      <c r="M103">
        <v>0</v>
      </c>
      <c r="O103" t="str">
        <f t="shared" si="6"/>
        <v>Data 9349,145,59,1,0,0</v>
      </c>
    </row>
    <row r="104" spans="1:15" x14ac:dyDescent="0.25">
      <c r="A104" t="s">
        <v>396</v>
      </c>
      <c r="B104" t="s">
        <v>396</v>
      </c>
      <c r="C104">
        <v>100</v>
      </c>
      <c r="D104" t="s">
        <v>408</v>
      </c>
      <c r="E104">
        <f>VLOOKUP(D104,Screens!$B$3:$C$74,2,0)</f>
        <v>59</v>
      </c>
      <c r="F104" t="s">
        <v>123</v>
      </c>
      <c r="G104">
        <f t="shared" si="8"/>
        <v>82</v>
      </c>
      <c r="H104">
        <f t="shared" si="9"/>
        <v>9495</v>
      </c>
      <c r="I104">
        <f t="shared" si="10"/>
        <v>81</v>
      </c>
      <c r="J104">
        <f>VLOOKUP(D104,[1]Screens!$B$3:$C$103,2,0)</f>
        <v>59</v>
      </c>
      <c r="K104">
        <v>1</v>
      </c>
      <c r="L104">
        <v>0</v>
      </c>
      <c r="M104">
        <v>0</v>
      </c>
      <c r="O104" t="str">
        <f t="shared" si="6"/>
        <v>Data 9495,81,59,1,0,0</v>
      </c>
    </row>
    <row r="105" spans="1:15" x14ac:dyDescent="0.25">
      <c r="A105" t="s">
        <v>324</v>
      </c>
      <c r="B105" t="s">
        <v>324</v>
      </c>
      <c r="C105">
        <v>101</v>
      </c>
      <c r="D105" t="s">
        <v>408</v>
      </c>
      <c r="E105">
        <f>VLOOKUP(D105,Screens!$B$3:$C$74,2,0)</f>
        <v>59</v>
      </c>
      <c r="F105" t="s">
        <v>255</v>
      </c>
      <c r="G105">
        <f t="shared" si="8"/>
        <v>123</v>
      </c>
      <c r="H105">
        <f t="shared" si="9"/>
        <v>9577</v>
      </c>
      <c r="I105">
        <f t="shared" si="10"/>
        <v>122</v>
      </c>
      <c r="J105">
        <f>VLOOKUP(D105,[1]Screens!$B$3:$C$103,2,0)</f>
        <v>59</v>
      </c>
      <c r="K105">
        <v>1</v>
      </c>
      <c r="L105">
        <v>0</v>
      </c>
      <c r="M105">
        <v>0</v>
      </c>
      <c r="O105" t="str">
        <f t="shared" si="6"/>
        <v>Data 9577,122,59,1,0,0</v>
      </c>
    </row>
    <row r="106" spans="1:15" x14ac:dyDescent="0.25">
      <c r="A106" t="s">
        <v>409</v>
      </c>
      <c r="B106" t="s">
        <v>409</v>
      </c>
      <c r="C106">
        <v>102</v>
      </c>
      <c r="D106" t="s">
        <v>410</v>
      </c>
      <c r="E106">
        <f>VLOOKUP(D106,Screens!$B$3:$C$74,2,0)</f>
        <v>21</v>
      </c>
      <c r="F106" t="s">
        <v>130</v>
      </c>
      <c r="G106">
        <f t="shared" si="8"/>
        <v>197</v>
      </c>
      <c r="H106">
        <f t="shared" si="9"/>
        <v>9700</v>
      </c>
      <c r="I106">
        <f t="shared" si="10"/>
        <v>196</v>
      </c>
      <c r="J106">
        <f>VLOOKUP(D106,[1]Screens!$B$3:$C$103,2,0)</f>
        <v>21</v>
      </c>
      <c r="K106">
        <v>1</v>
      </c>
      <c r="L106">
        <v>0</v>
      </c>
      <c r="M106">
        <v>0</v>
      </c>
      <c r="O106" t="str">
        <f t="shared" si="6"/>
        <v>Data 9700,196,21,1,0,0</v>
      </c>
    </row>
    <row r="107" spans="1:15" x14ac:dyDescent="0.25">
      <c r="A107" t="s">
        <v>411</v>
      </c>
      <c r="B107" t="s">
        <v>411</v>
      </c>
      <c r="C107">
        <v>103</v>
      </c>
      <c r="D107" t="s">
        <v>412</v>
      </c>
      <c r="E107">
        <f>VLOOKUP(D107,Screens!$B$3:$C$74,2,0)</f>
        <v>20</v>
      </c>
      <c r="F107" t="s">
        <v>256</v>
      </c>
      <c r="G107">
        <f t="shared" si="8"/>
        <v>101</v>
      </c>
      <c r="H107">
        <f t="shared" si="9"/>
        <v>9897</v>
      </c>
      <c r="I107">
        <f t="shared" si="10"/>
        <v>100</v>
      </c>
      <c r="J107">
        <f>VLOOKUP(D107,[1]Screens!$B$3:$C$103,2,0)</f>
        <v>20</v>
      </c>
      <c r="K107">
        <v>1</v>
      </c>
      <c r="L107">
        <v>1</v>
      </c>
      <c r="M107">
        <v>1</v>
      </c>
      <c r="O107" t="str">
        <f t="shared" si="6"/>
        <v>Data 9897,100,20,1,1,1</v>
      </c>
    </row>
    <row r="108" spans="1:15" x14ac:dyDescent="0.25">
      <c r="A108" t="s">
        <v>413</v>
      </c>
      <c r="B108" t="s">
        <v>413</v>
      </c>
      <c r="C108">
        <v>104</v>
      </c>
      <c r="D108" t="s">
        <v>412</v>
      </c>
      <c r="E108">
        <f>VLOOKUP(D108,Screens!$B$3:$C$74,2,0)</f>
        <v>20</v>
      </c>
      <c r="F108" t="s">
        <v>124</v>
      </c>
      <c r="G108">
        <f t="shared" si="8"/>
        <v>212</v>
      </c>
      <c r="H108">
        <f t="shared" si="9"/>
        <v>9998</v>
      </c>
      <c r="I108">
        <f t="shared" si="10"/>
        <v>211</v>
      </c>
      <c r="J108">
        <f>VLOOKUP(D108,[1]Screens!$B$3:$C$103,2,0)</f>
        <v>20</v>
      </c>
      <c r="K108">
        <v>0</v>
      </c>
      <c r="L108">
        <v>0</v>
      </c>
      <c r="M108">
        <v>1</v>
      </c>
      <c r="O108" t="str">
        <f t="shared" si="6"/>
        <v>Data 9998,211,20,0,0,1</v>
      </c>
    </row>
    <row r="109" spans="1:15" x14ac:dyDescent="0.25">
      <c r="A109" t="s">
        <v>414</v>
      </c>
      <c r="B109" t="s">
        <v>414</v>
      </c>
      <c r="C109">
        <v>105</v>
      </c>
      <c r="D109" t="s">
        <v>412</v>
      </c>
      <c r="E109">
        <f>VLOOKUP(D109,Screens!$B$3:$C$74,2,0)</f>
        <v>20</v>
      </c>
      <c r="F109" t="s">
        <v>257</v>
      </c>
      <c r="G109">
        <f t="shared" si="8"/>
        <v>51</v>
      </c>
      <c r="H109">
        <f t="shared" si="9"/>
        <v>10210</v>
      </c>
      <c r="I109">
        <f t="shared" si="10"/>
        <v>50</v>
      </c>
      <c r="J109">
        <f>VLOOKUP(D109,[1]Screens!$B$3:$C$103,2,0)</f>
        <v>20</v>
      </c>
      <c r="K109">
        <v>0</v>
      </c>
      <c r="L109">
        <v>1</v>
      </c>
      <c r="M109">
        <v>1</v>
      </c>
      <c r="O109" t="str">
        <f t="shared" si="6"/>
        <v>Data 10210,50,20,0,1,1</v>
      </c>
    </row>
    <row r="110" spans="1:15" x14ac:dyDescent="0.25">
      <c r="A110" t="s">
        <v>415</v>
      </c>
      <c r="B110" t="s">
        <v>415</v>
      </c>
      <c r="C110">
        <v>106</v>
      </c>
      <c r="D110" t="s">
        <v>416</v>
      </c>
      <c r="E110">
        <f>VLOOKUP(D110,Screens!$B$3:$C$74,2,0)</f>
        <v>15</v>
      </c>
      <c r="F110" t="s">
        <v>258</v>
      </c>
      <c r="G110">
        <f t="shared" si="8"/>
        <v>36</v>
      </c>
      <c r="H110">
        <f t="shared" si="9"/>
        <v>10261</v>
      </c>
      <c r="I110">
        <f t="shared" si="10"/>
        <v>35</v>
      </c>
      <c r="J110">
        <f>VLOOKUP(D110,[1]Screens!$B$3:$C$103,2,0)</f>
        <v>15</v>
      </c>
      <c r="K110">
        <v>1</v>
      </c>
      <c r="L110">
        <v>0</v>
      </c>
      <c r="M110">
        <v>0</v>
      </c>
      <c r="O110" t="str">
        <f t="shared" si="6"/>
        <v>Data 10261,35,15,1,0,0</v>
      </c>
    </row>
    <row r="111" spans="1:15" x14ac:dyDescent="0.25">
      <c r="A111" t="s">
        <v>417</v>
      </c>
      <c r="B111" t="s">
        <v>417</v>
      </c>
      <c r="C111">
        <v>107</v>
      </c>
      <c r="D111" t="s">
        <v>416</v>
      </c>
      <c r="E111">
        <f>VLOOKUP(D111,Screens!$B$3:$C$74,2,0)</f>
        <v>15</v>
      </c>
      <c r="F111" t="s">
        <v>259</v>
      </c>
      <c r="G111">
        <f t="shared" si="8"/>
        <v>130</v>
      </c>
      <c r="H111">
        <f t="shared" si="9"/>
        <v>10297</v>
      </c>
      <c r="I111">
        <f t="shared" si="10"/>
        <v>129</v>
      </c>
      <c r="J111">
        <f>VLOOKUP(D111,[1]Screens!$B$3:$C$103,2,0)</f>
        <v>15</v>
      </c>
      <c r="K111">
        <v>1</v>
      </c>
      <c r="L111">
        <v>0</v>
      </c>
      <c r="M111">
        <v>0</v>
      </c>
      <c r="O111" t="str">
        <f t="shared" si="6"/>
        <v>Data 10297,129,15,1,0,0</v>
      </c>
    </row>
    <row r="112" spans="1:15" x14ac:dyDescent="0.25">
      <c r="A112" t="s">
        <v>418</v>
      </c>
      <c r="B112" t="s">
        <v>418</v>
      </c>
      <c r="C112">
        <v>108</v>
      </c>
      <c r="D112" t="s">
        <v>419</v>
      </c>
      <c r="E112">
        <f>VLOOKUP(D112,Screens!$B$3:$C$74,2,0)</f>
        <v>49</v>
      </c>
      <c r="F112" t="s">
        <v>125</v>
      </c>
      <c r="G112">
        <f t="shared" si="8"/>
        <v>75</v>
      </c>
      <c r="H112">
        <f t="shared" si="9"/>
        <v>10427</v>
      </c>
      <c r="I112">
        <f t="shared" si="10"/>
        <v>74</v>
      </c>
      <c r="J112">
        <f>VLOOKUP(D112,[1]Screens!$B$3:$C$103,2,0)</f>
        <v>49</v>
      </c>
      <c r="K112">
        <v>0</v>
      </c>
      <c r="L112">
        <v>1</v>
      </c>
      <c r="M112">
        <v>0</v>
      </c>
      <c r="O112" t="str">
        <f t="shared" si="6"/>
        <v>Data 10427,74,49,0,1,0</v>
      </c>
    </row>
    <row r="113" spans="1:15" x14ac:dyDescent="0.25">
      <c r="A113" t="s">
        <v>418</v>
      </c>
      <c r="B113" t="s">
        <v>418</v>
      </c>
      <c r="C113">
        <v>109</v>
      </c>
      <c r="D113" t="s">
        <v>419</v>
      </c>
      <c r="E113">
        <f>VLOOKUP(D113,Screens!$B$3:$C$74,2,0)</f>
        <v>49</v>
      </c>
      <c r="F113" t="s">
        <v>260</v>
      </c>
      <c r="G113">
        <f t="shared" si="8"/>
        <v>114</v>
      </c>
      <c r="H113">
        <f t="shared" si="9"/>
        <v>10502</v>
      </c>
      <c r="I113">
        <f t="shared" si="10"/>
        <v>113</v>
      </c>
      <c r="J113">
        <f>VLOOKUP(D113,[1]Screens!$B$3:$C$103,2,0)</f>
        <v>49</v>
      </c>
      <c r="K113">
        <v>0</v>
      </c>
      <c r="L113">
        <v>0</v>
      </c>
      <c r="M113">
        <v>0</v>
      </c>
      <c r="O113" t="str">
        <f t="shared" si="6"/>
        <v>Data 10502,113,49,0,0,0</v>
      </c>
    </row>
    <row r="114" spans="1:15" x14ac:dyDescent="0.25">
      <c r="A114" t="s">
        <v>420</v>
      </c>
      <c r="B114" t="s">
        <v>420</v>
      </c>
      <c r="C114">
        <v>110</v>
      </c>
      <c r="D114" t="s">
        <v>419</v>
      </c>
      <c r="E114">
        <f>VLOOKUP(D114,Screens!$B$3:$C$74,2,0)</f>
        <v>49</v>
      </c>
      <c r="F114" t="s">
        <v>261</v>
      </c>
      <c r="G114">
        <f t="shared" si="8"/>
        <v>79</v>
      </c>
      <c r="H114">
        <f t="shared" si="9"/>
        <v>10616</v>
      </c>
      <c r="I114">
        <f t="shared" si="10"/>
        <v>78</v>
      </c>
      <c r="J114">
        <f>VLOOKUP(D114,[1]Screens!$B$3:$C$103,2,0)</f>
        <v>49</v>
      </c>
      <c r="K114">
        <v>1</v>
      </c>
      <c r="L114">
        <v>0</v>
      </c>
      <c r="M114">
        <v>0</v>
      </c>
      <c r="O114" t="str">
        <f t="shared" si="6"/>
        <v>Data 10616,78,49,1,0,0</v>
      </c>
    </row>
    <row r="115" spans="1:15" x14ac:dyDescent="0.25">
      <c r="A115" t="s">
        <v>421</v>
      </c>
      <c r="B115" t="s">
        <v>421</v>
      </c>
      <c r="C115">
        <v>111</v>
      </c>
      <c r="D115" t="s">
        <v>419</v>
      </c>
      <c r="E115">
        <f>VLOOKUP(D115,Screens!$B$3:$C$74,2,0)</f>
        <v>49</v>
      </c>
      <c r="F115" t="s">
        <v>529</v>
      </c>
      <c r="G115">
        <f t="shared" si="8"/>
        <v>91</v>
      </c>
      <c r="H115">
        <f t="shared" si="9"/>
        <v>10695</v>
      </c>
      <c r="I115">
        <f t="shared" si="10"/>
        <v>90</v>
      </c>
      <c r="J115">
        <f>VLOOKUP(D115,[1]Screens!$B$3:$C$103,2,0)</f>
        <v>49</v>
      </c>
      <c r="K115">
        <v>1</v>
      </c>
      <c r="L115">
        <v>0</v>
      </c>
      <c r="M115">
        <v>0</v>
      </c>
      <c r="O115" t="str">
        <f t="shared" si="6"/>
        <v>Data 10695,90,49,1,0,0</v>
      </c>
    </row>
    <row r="116" spans="1:15" x14ac:dyDescent="0.25">
      <c r="A116" t="s">
        <v>422</v>
      </c>
      <c r="B116" t="s">
        <v>423</v>
      </c>
      <c r="C116">
        <v>112</v>
      </c>
      <c r="D116" t="s">
        <v>419</v>
      </c>
      <c r="E116">
        <f>VLOOKUP(D116,Screens!$B$3:$C$74,2,0)</f>
        <v>49</v>
      </c>
      <c r="F116" t="s">
        <v>262</v>
      </c>
      <c r="G116">
        <f t="shared" si="8"/>
        <v>28</v>
      </c>
      <c r="H116">
        <f t="shared" si="9"/>
        <v>10786</v>
      </c>
      <c r="I116">
        <f t="shared" si="10"/>
        <v>27</v>
      </c>
      <c r="J116">
        <f>VLOOKUP(D116,[1]Screens!$B$3:$C$103,2,0)</f>
        <v>49</v>
      </c>
      <c r="K116">
        <v>1</v>
      </c>
      <c r="L116">
        <v>1</v>
      </c>
      <c r="M116">
        <v>0</v>
      </c>
      <c r="O116" t="str">
        <f t="shared" si="6"/>
        <v>Data 10786,27,49,1,1,0</v>
      </c>
    </row>
    <row r="117" spans="1:15" x14ac:dyDescent="0.25">
      <c r="A117" t="s">
        <v>422</v>
      </c>
      <c r="B117" t="s">
        <v>422</v>
      </c>
      <c r="C117">
        <v>113</v>
      </c>
      <c r="D117" t="s">
        <v>419</v>
      </c>
      <c r="E117">
        <f>VLOOKUP(D117,Screens!$B$3:$C$74,2,0)</f>
        <v>49</v>
      </c>
      <c r="F117" t="s">
        <v>126</v>
      </c>
      <c r="G117">
        <f t="shared" si="8"/>
        <v>81</v>
      </c>
      <c r="H117">
        <f t="shared" si="9"/>
        <v>10814</v>
      </c>
      <c r="I117">
        <f t="shared" si="10"/>
        <v>80</v>
      </c>
      <c r="J117">
        <f>VLOOKUP(D117,[1]Screens!$B$3:$C$103,2,0)</f>
        <v>49</v>
      </c>
      <c r="K117">
        <v>0</v>
      </c>
      <c r="L117">
        <v>1</v>
      </c>
      <c r="M117">
        <v>0</v>
      </c>
      <c r="O117" t="str">
        <f t="shared" si="6"/>
        <v>Data 10814,80,49,0,1,0</v>
      </c>
    </row>
    <row r="118" spans="1:15" x14ac:dyDescent="0.25">
      <c r="A118" t="s">
        <v>424</v>
      </c>
      <c r="B118" t="s">
        <v>424</v>
      </c>
      <c r="C118">
        <v>114</v>
      </c>
      <c r="D118" t="s">
        <v>419</v>
      </c>
      <c r="E118">
        <f>VLOOKUP(D118,Screens!$B$3:$C$74,2,0)</f>
        <v>49</v>
      </c>
      <c r="F118" t="s">
        <v>263</v>
      </c>
      <c r="G118">
        <f t="shared" si="8"/>
        <v>25</v>
      </c>
      <c r="H118">
        <f t="shared" si="9"/>
        <v>10895</v>
      </c>
      <c r="I118">
        <f t="shared" si="10"/>
        <v>24</v>
      </c>
      <c r="J118">
        <f>VLOOKUP(D118,[1]Screens!$B$3:$C$103,2,0)</f>
        <v>49</v>
      </c>
      <c r="K118">
        <v>0</v>
      </c>
      <c r="L118">
        <v>0</v>
      </c>
      <c r="M118">
        <v>1</v>
      </c>
      <c r="O118" t="str">
        <f t="shared" si="6"/>
        <v>Data 10895,24,49,0,0,1</v>
      </c>
    </row>
    <row r="119" spans="1:15" x14ac:dyDescent="0.25">
      <c r="A119" t="s">
        <v>425</v>
      </c>
      <c r="B119" t="s">
        <v>425</v>
      </c>
      <c r="C119">
        <v>115</v>
      </c>
      <c r="D119" t="s">
        <v>419</v>
      </c>
      <c r="E119">
        <f>VLOOKUP(D119,Screens!$B$3:$C$74,2,0)</f>
        <v>49</v>
      </c>
      <c r="F119" t="s">
        <v>264</v>
      </c>
      <c r="G119">
        <f t="shared" si="8"/>
        <v>80</v>
      </c>
      <c r="H119">
        <f t="shared" si="9"/>
        <v>10920</v>
      </c>
      <c r="I119">
        <f t="shared" si="10"/>
        <v>79</v>
      </c>
      <c r="J119">
        <f>VLOOKUP(D119,[1]Screens!$B$3:$C$103,2,0)</f>
        <v>49</v>
      </c>
      <c r="K119">
        <v>0</v>
      </c>
      <c r="L119">
        <v>0</v>
      </c>
      <c r="M119">
        <v>16</v>
      </c>
      <c r="O119" t="str">
        <f t="shared" si="6"/>
        <v>Data 10920,79,49,0,0,16</v>
      </c>
    </row>
    <row r="120" spans="1:15" x14ac:dyDescent="0.25">
      <c r="A120" t="s">
        <v>319</v>
      </c>
      <c r="B120" t="s">
        <v>319</v>
      </c>
      <c r="C120">
        <v>116</v>
      </c>
      <c r="D120" t="s">
        <v>419</v>
      </c>
      <c r="E120">
        <f>VLOOKUP(D120,Screens!$B$3:$C$74,2,0)</f>
        <v>49</v>
      </c>
      <c r="F120" t="s">
        <v>127</v>
      </c>
      <c r="G120">
        <f t="shared" si="8"/>
        <v>241</v>
      </c>
      <c r="H120">
        <f t="shared" si="9"/>
        <v>11000</v>
      </c>
      <c r="I120">
        <f t="shared" si="10"/>
        <v>240</v>
      </c>
      <c r="J120">
        <f>VLOOKUP(D120,[1]Screens!$B$3:$C$103,2,0)</f>
        <v>49</v>
      </c>
      <c r="K120">
        <v>0</v>
      </c>
      <c r="L120">
        <v>0</v>
      </c>
      <c r="M120">
        <v>0</v>
      </c>
      <c r="O120" t="str">
        <f t="shared" si="6"/>
        <v>Data 11000,240,49,0,0,0</v>
      </c>
    </row>
    <row r="121" spans="1:15" x14ac:dyDescent="0.25">
      <c r="A121" t="s">
        <v>426</v>
      </c>
      <c r="B121" t="s">
        <v>426</v>
      </c>
      <c r="C121">
        <v>117</v>
      </c>
      <c r="D121" t="s">
        <v>419</v>
      </c>
      <c r="E121">
        <f>VLOOKUP(D121,Screens!$B$3:$C$74,2,0)</f>
        <v>49</v>
      </c>
      <c r="F121" t="s">
        <v>128</v>
      </c>
      <c r="G121">
        <f t="shared" si="8"/>
        <v>88</v>
      </c>
      <c r="H121">
        <f t="shared" si="9"/>
        <v>11241</v>
      </c>
      <c r="I121">
        <f t="shared" si="10"/>
        <v>87</v>
      </c>
      <c r="J121">
        <f>VLOOKUP(D121,[1]Screens!$B$3:$C$103,2,0)</f>
        <v>49</v>
      </c>
      <c r="K121">
        <v>1</v>
      </c>
      <c r="L121">
        <v>0</v>
      </c>
      <c r="M121">
        <v>0</v>
      </c>
      <c r="O121" t="str">
        <f t="shared" si="6"/>
        <v>Data 11241,87,49,1,0,0</v>
      </c>
    </row>
    <row r="122" spans="1:15" x14ac:dyDescent="0.25">
      <c r="A122" t="s">
        <v>316</v>
      </c>
      <c r="B122" t="s">
        <v>316</v>
      </c>
      <c r="C122">
        <v>118</v>
      </c>
      <c r="D122" t="s">
        <v>427</v>
      </c>
      <c r="E122">
        <f>VLOOKUP(D122,Screens!$B$3:$C$74,2,0)</f>
        <v>41</v>
      </c>
      <c r="F122" t="s">
        <v>265</v>
      </c>
      <c r="G122">
        <f t="shared" si="8"/>
        <v>27</v>
      </c>
      <c r="H122">
        <f t="shared" si="9"/>
        <v>11329</v>
      </c>
      <c r="I122">
        <f t="shared" si="10"/>
        <v>26</v>
      </c>
      <c r="J122">
        <f>VLOOKUP(D122,[1]Screens!$B$3:$C$103,2,0)</f>
        <v>41</v>
      </c>
      <c r="K122">
        <v>1</v>
      </c>
      <c r="L122">
        <v>0</v>
      </c>
      <c r="M122">
        <v>0</v>
      </c>
      <c r="O122" t="str">
        <f t="shared" si="6"/>
        <v>Data 11329,26,41,1,0,0</v>
      </c>
    </row>
    <row r="123" spans="1:15" x14ac:dyDescent="0.25">
      <c r="A123" t="s">
        <v>428</v>
      </c>
      <c r="B123" t="s">
        <v>428</v>
      </c>
      <c r="C123">
        <v>119</v>
      </c>
      <c r="D123" t="s">
        <v>427</v>
      </c>
      <c r="E123">
        <f>VLOOKUP(D123,Screens!$B$3:$C$74,2,0)</f>
        <v>41</v>
      </c>
      <c r="F123" t="s">
        <v>266</v>
      </c>
      <c r="G123">
        <f t="shared" si="8"/>
        <v>38</v>
      </c>
      <c r="H123">
        <f t="shared" si="9"/>
        <v>11356</v>
      </c>
      <c r="I123">
        <f t="shared" si="10"/>
        <v>37</v>
      </c>
      <c r="J123">
        <f>VLOOKUP(D123,[1]Screens!$B$3:$C$103,2,0)</f>
        <v>41</v>
      </c>
      <c r="K123">
        <v>1</v>
      </c>
      <c r="L123">
        <v>1</v>
      </c>
      <c r="M123">
        <v>0</v>
      </c>
      <c r="O123" t="str">
        <f t="shared" si="6"/>
        <v>Data 11356,37,41,1,1,0</v>
      </c>
    </row>
    <row r="124" spans="1:15" x14ac:dyDescent="0.25">
      <c r="A124" t="s">
        <v>428</v>
      </c>
      <c r="B124" t="s">
        <v>429</v>
      </c>
      <c r="C124">
        <v>120</v>
      </c>
      <c r="D124" t="s">
        <v>427</v>
      </c>
      <c r="E124">
        <f>VLOOKUP(D124,Screens!$B$3:$C$74,2,0)</f>
        <v>41</v>
      </c>
      <c r="F124" t="s">
        <v>267</v>
      </c>
      <c r="G124">
        <f t="shared" si="8"/>
        <v>86</v>
      </c>
      <c r="H124">
        <f t="shared" si="9"/>
        <v>11394</v>
      </c>
      <c r="I124">
        <f t="shared" si="10"/>
        <v>85</v>
      </c>
      <c r="J124">
        <f>VLOOKUP(D124,[1]Screens!$B$3:$C$103,2,0)</f>
        <v>41</v>
      </c>
      <c r="K124">
        <v>0</v>
      </c>
      <c r="L124">
        <v>1</v>
      </c>
      <c r="M124">
        <v>0</v>
      </c>
      <c r="O124" t="str">
        <f t="shared" si="6"/>
        <v>Data 11394,85,41,0,1,0</v>
      </c>
    </row>
    <row r="125" spans="1:15" x14ac:dyDescent="0.25">
      <c r="A125" t="s">
        <v>430</v>
      </c>
      <c r="B125" t="s">
        <v>430</v>
      </c>
      <c r="C125">
        <v>121</v>
      </c>
      <c r="D125" t="s">
        <v>427</v>
      </c>
      <c r="E125">
        <f>VLOOKUP(D125,Screens!$B$3:$C$74,2,0)</f>
        <v>41</v>
      </c>
      <c r="F125" t="s">
        <v>268</v>
      </c>
      <c r="G125">
        <f t="shared" si="8"/>
        <v>37</v>
      </c>
      <c r="H125">
        <f t="shared" si="9"/>
        <v>11480</v>
      </c>
      <c r="I125">
        <f t="shared" si="10"/>
        <v>36</v>
      </c>
      <c r="J125">
        <f>VLOOKUP(D125,[1]Screens!$B$3:$C$103,2,0)</f>
        <v>41</v>
      </c>
      <c r="K125">
        <v>1</v>
      </c>
      <c r="L125">
        <v>1</v>
      </c>
      <c r="M125">
        <v>0</v>
      </c>
      <c r="O125" t="str">
        <f t="shared" si="6"/>
        <v>Data 11480,36,41,1,1,0</v>
      </c>
    </row>
    <row r="126" spans="1:15" x14ac:dyDescent="0.25">
      <c r="A126" t="s">
        <v>300</v>
      </c>
      <c r="B126" t="s">
        <v>431</v>
      </c>
      <c r="C126">
        <v>122</v>
      </c>
      <c r="D126" t="s">
        <v>432</v>
      </c>
      <c r="E126">
        <f>VLOOKUP(D126,Screens!$B$3:$C$74,2,0)</f>
        <v>60</v>
      </c>
      <c r="F126" t="s">
        <v>269</v>
      </c>
      <c r="G126">
        <f t="shared" si="8"/>
        <v>34</v>
      </c>
      <c r="H126">
        <f t="shared" si="9"/>
        <v>11517</v>
      </c>
      <c r="I126">
        <f t="shared" si="10"/>
        <v>33</v>
      </c>
      <c r="J126">
        <f>VLOOKUP(D126,[1]Screens!$B$3:$C$103,2,0)</f>
        <v>60</v>
      </c>
      <c r="K126">
        <v>1</v>
      </c>
      <c r="L126">
        <v>1</v>
      </c>
      <c r="M126">
        <v>0</v>
      </c>
      <c r="O126" t="str">
        <f t="shared" si="6"/>
        <v>Data 11517,33,60,1,1,0</v>
      </c>
    </row>
    <row r="127" spans="1:15" x14ac:dyDescent="0.25">
      <c r="A127" t="s">
        <v>300</v>
      </c>
      <c r="B127" t="s">
        <v>433</v>
      </c>
      <c r="C127">
        <v>123</v>
      </c>
      <c r="D127" t="s">
        <v>371</v>
      </c>
      <c r="E127">
        <f>VLOOKUP(D127,Screens!$B$3:$C$74,2,0)</f>
        <v>14</v>
      </c>
      <c r="F127" t="s">
        <v>270</v>
      </c>
      <c r="G127">
        <f t="shared" si="8"/>
        <v>33</v>
      </c>
      <c r="H127">
        <f t="shared" si="9"/>
        <v>11551</v>
      </c>
      <c r="I127">
        <f t="shared" si="10"/>
        <v>32</v>
      </c>
      <c r="J127">
        <f>VLOOKUP(D127,[1]Screens!$B$3:$C$103,2,0)</f>
        <v>14</v>
      </c>
      <c r="K127">
        <v>1</v>
      </c>
      <c r="L127">
        <v>1</v>
      </c>
      <c r="M127">
        <v>0</v>
      </c>
      <c r="O127" t="str">
        <f t="shared" si="6"/>
        <v>Data 11551,32,14,1,1,0</v>
      </c>
    </row>
    <row r="128" spans="1:15" x14ac:dyDescent="0.25">
      <c r="A128" t="s">
        <v>389</v>
      </c>
      <c r="B128" t="s">
        <v>434</v>
      </c>
      <c r="C128">
        <v>124</v>
      </c>
      <c r="D128" t="s">
        <v>432</v>
      </c>
      <c r="E128">
        <f>VLOOKUP(D128,Screens!$B$3:$C$74,2,0)</f>
        <v>60</v>
      </c>
      <c r="F128" t="s">
        <v>530</v>
      </c>
      <c r="G128">
        <f t="shared" si="8"/>
        <v>123</v>
      </c>
      <c r="H128">
        <f t="shared" si="9"/>
        <v>11584</v>
      </c>
      <c r="I128">
        <f t="shared" si="10"/>
        <v>122</v>
      </c>
      <c r="J128">
        <f>VLOOKUP(D128,[1]Screens!$B$3:$C$103,2,0)</f>
        <v>60</v>
      </c>
      <c r="K128">
        <v>1</v>
      </c>
      <c r="L128">
        <v>0</v>
      </c>
      <c r="M128">
        <v>0</v>
      </c>
      <c r="O128" t="str">
        <f t="shared" si="6"/>
        <v>Data 11584,122,60,1,0,0</v>
      </c>
    </row>
    <row r="129" spans="1:15" x14ac:dyDescent="0.25">
      <c r="A129" t="s">
        <v>389</v>
      </c>
      <c r="B129" t="s">
        <v>435</v>
      </c>
      <c r="C129">
        <v>125</v>
      </c>
      <c r="D129" t="s">
        <v>436</v>
      </c>
      <c r="E129">
        <f>VLOOKUP(D129,Screens!$B$3:$C$74,2,0)</f>
        <v>42</v>
      </c>
      <c r="F129" t="s">
        <v>129</v>
      </c>
      <c r="G129">
        <f t="shared" si="8"/>
        <v>167</v>
      </c>
      <c r="H129">
        <f t="shared" si="9"/>
        <v>11707</v>
      </c>
      <c r="I129">
        <f t="shared" si="10"/>
        <v>166</v>
      </c>
      <c r="J129">
        <f>VLOOKUP(D129,[1]Screens!$B$3:$C$103,2,0)</f>
        <v>42</v>
      </c>
      <c r="K129">
        <v>1</v>
      </c>
      <c r="L129">
        <v>0</v>
      </c>
      <c r="M129">
        <v>0</v>
      </c>
      <c r="O129" t="str">
        <f t="shared" si="6"/>
        <v>Data 11707,166,42,1,0,0</v>
      </c>
    </row>
    <row r="130" spans="1:15" x14ac:dyDescent="0.25">
      <c r="A130" t="s">
        <v>437</v>
      </c>
      <c r="B130" t="s">
        <v>437</v>
      </c>
      <c r="C130">
        <v>126</v>
      </c>
      <c r="D130" t="s">
        <v>438</v>
      </c>
      <c r="E130">
        <f>VLOOKUP(D130,Screens!$B$3:$C$74,2,0)</f>
        <v>6</v>
      </c>
      <c r="F130" t="s">
        <v>131</v>
      </c>
      <c r="G130">
        <f t="shared" si="8"/>
        <v>236</v>
      </c>
      <c r="H130">
        <f t="shared" si="9"/>
        <v>11874</v>
      </c>
      <c r="I130">
        <f t="shared" si="10"/>
        <v>235</v>
      </c>
      <c r="J130">
        <f>VLOOKUP(D130,[1]Screens!$B$3:$C$103,2,0)</f>
        <v>6</v>
      </c>
      <c r="K130">
        <v>1</v>
      </c>
      <c r="L130">
        <v>0</v>
      </c>
      <c r="M130">
        <v>0</v>
      </c>
      <c r="O130" t="str">
        <f t="shared" si="6"/>
        <v>Data 11874,235,6,1,0,0</v>
      </c>
    </row>
    <row r="131" spans="1:15" x14ac:dyDescent="0.25">
      <c r="A131" t="s">
        <v>379</v>
      </c>
      <c r="B131" t="s">
        <v>439</v>
      </c>
      <c r="C131">
        <v>127</v>
      </c>
      <c r="D131" t="s">
        <v>440</v>
      </c>
      <c r="E131">
        <f>VLOOKUP(D131,Screens!$B$3:$C$74,2,0)</f>
        <v>45</v>
      </c>
      <c r="F131" t="s">
        <v>7</v>
      </c>
      <c r="G131">
        <f t="shared" si="8"/>
        <v>181</v>
      </c>
      <c r="H131">
        <f t="shared" si="9"/>
        <v>12110</v>
      </c>
      <c r="I131">
        <f t="shared" si="10"/>
        <v>180</v>
      </c>
      <c r="J131">
        <f>VLOOKUP(D131,[1]Screens!$B$3:$C$103,2,0)</f>
        <v>45</v>
      </c>
      <c r="K131">
        <v>1</v>
      </c>
      <c r="L131">
        <v>0</v>
      </c>
      <c r="M131">
        <v>0</v>
      </c>
      <c r="O131" t="str">
        <f t="shared" ref="O131:O146" si="11">CONCATENATE("Data ",H131,",",I131,",",J131,",",K131,",",L131,",",M131)</f>
        <v>Data 12110,180,45,1,0,0</v>
      </c>
    </row>
    <row r="132" spans="1:15" x14ac:dyDescent="0.25">
      <c r="A132" t="s">
        <v>379</v>
      </c>
      <c r="B132" t="s">
        <v>379</v>
      </c>
      <c r="C132">
        <v>128</v>
      </c>
      <c r="D132" t="s">
        <v>441</v>
      </c>
      <c r="E132">
        <f>VLOOKUP(D132,Screens!$B$3:$C$74,2,0)</f>
        <v>44</v>
      </c>
      <c r="F132" t="s">
        <v>8</v>
      </c>
      <c r="G132">
        <f t="shared" si="8"/>
        <v>171</v>
      </c>
      <c r="H132">
        <f t="shared" si="9"/>
        <v>12291</v>
      </c>
      <c r="I132">
        <f t="shared" si="10"/>
        <v>170</v>
      </c>
      <c r="J132">
        <f>VLOOKUP(D132,[1]Screens!$B$3:$C$103,2,0)</f>
        <v>44</v>
      </c>
      <c r="K132">
        <v>1</v>
      </c>
      <c r="L132">
        <v>0</v>
      </c>
      <c r="M132">
        <v>0</v>
      </c>
      <c r="O132" t="str">
        <f t="shared" si="11"/>
        <v>Data 12291,170,44,1,0,0</v>
      </c>
    </row>
    <row r="133" spans="1:15" x14ac:dyDescent="0.25">
      <c r="A133" t="s">
        <v>316</v>
      </c>
      <c r="B133" t="s">
        <v>316</v>
      </c>
      <c r="C133">
        <v>129</v>
      </c>
      <c r="D133" t="s">
        <v>441</v>
      </c>
      <c r="E133">
        <f>VLOOKUP(D133,Screens!$B$3:$C$74,2,0)</f>
        <v>44</v>
      </c>
      <c r="F133" t="s">
        <v>9</v>
      </c>
      <c r="G133">
        <f t="shared" si="8"/>
        <v>20</v>
      </c>
      <c r="H133">
        <f t="shared" si="9"/>
        <v>12462</v>
      </c>
      <c r="I133">
        <f t="shared" si="10"/>
        <v>19</v>
      </c>
      <c r="J133">
        <f>VLOOKUP(D133,[1]Screens!$B$3:$C$103,2,0)</f>
        <v>44</v>
      </c>
      <c r="K133">
        <v>1</v>
      </c>
      <c r="L133">
        <v>0</v>
      </c>
      <c r="M133">
        <v>0</v>
      </c>
      <c r="O133" t="str">
        <f t="shared" si="11"/>
        <v>Data 12462,19,44,1,0,0</v>
      </c>
    </row>
    <row r="134" spans="1:15" x14ac:dyDescent="0.25">
      <c r="A134" t="s">
        <v>300</v>
      </c>
      <c r="B134" t="s">
        <v>442</v>
      </c>
      <c r="C134">
        <v>130</v>
      </c>
      <c r="D134" t="s">
        <v>441</v>
      </c>
      <c r="E134">
        <f>VLOOKUP(D134,Screens!$B$3:$C$74,2,0)</f>
        <v>44</v>
      </c>
      <c r="F134" t="s">
        <v>10</v>
      </c>
      <c r="G134">
        <f t="shared" si="8"/>
        <v>20</v>
      </c>
      <c r="H134">
        <f t="shared" si="9"/>
        <v>12482</v>
      </c>
      <c r="I134">
        <f t="shared" si="10"/>
        <v>19</v>
      </c>
      <c r="J134">
        <f>VLOOKUP(D134,[1]Screens!$B$3:$C$103,2,0)</f>
        <v>44</v>
      </c>
      <c r="K134">
        <v>1</v>
      </c>
      <c r="L134">
        <v>1</v>
      </c>
      <c r="M134">
        <v>0</v>
      </c>
      <c r="O134" t="str">
        <f t="shared" si="11"/>
        <v>Data 12482,19,44,1,1,0</v>
      </c>
    </row>
    <row r="135" spans="1:15" x14ac:dyDescent="0.25">
      <c r="A135" t="s">
        <v>443</v>
      </c>
      <c r="B135" t="s">
        <v>443</v>
      </c>
      <c r="C135">
        <v>131</v>
      </c>
      <c r="D135" t="s">
        <v>441</v>
      </c>
      <c r="E135">
        <f>VLOOKUP(D135,Screens!$B$3:$C$74,2,0)</f>
        <v>44</v>
      </c>
      <c r="F135" t="s">
        <v>11</v>
      </c>
      <c r="G135">
        <f t="shared" si="8"/>
        <v>57</v>
      </c>
      <c r="H135">
        <f t="shared" si="9"/>
        <v>12502</v>
      </c>
      <c r="I135">
        <f t="shared" si="10"/>
        <v>56</v>
      </c>
      <c r="J135">
        <f>VLOOKUP(D135,[1]Screens!$B$3:$C$103,2,0)</f>
        <v>44</v>
      </c>
      <c r="K135">
        <v>0</v>
      </c>
      <c r="L135">
        <v>1</v>
      </c>
      <c r="M135">
        <v>0</v>
      </c>
      <c r="O135" t="str">
        <f t="shared" si="11"/>
        <v>Data 12502,56,44,0,1,0</v>
      </c>
    </row>
    <row r="136" spans="1:15" x14ac:dyDescent="0.25">
      <c r="A136" t="s">
        <v>444</v>
      </c>
      <c r="B136" t="s">
        <v>444</v>
      </c>
      <c r="C136">
        <v>132</v>
      </c>
      <c r="D136" t="s">
        <v>445</v>
      </c>
      <c r="E136">
        <f>VLOOKUP(D136,Screens!$B$3:$C$74,2,0)</f>
        <v>46</v>
      </c>
      <c r="F136" t="s">
        <v>12</v>
      </c>
      <c r="G136">
        <f t="shared" si="8"/>
        <v>113</v>
      </c>
      <c r="H136">
        <f t="shared" si="9"/>
        <v>12559</v>
      </c>
      <c r="I136">
        <f t="shared" si="10"/>
        <v>112</v>
      </c>
      <c r="J136">
        <f>VLOOKUP(D136,[1]Screens!$B$3:$C$103,2,0)</f>
        <v>46</v>
      </c>
      <c r="K136">
        <v>1</v>
      </c>
      <c r="L136">
        <v>0</v>
      </c>
      <c r="M136">
        <v>0</v>
      </c>
      <c r="O136" t="str">
        <f t="shared" si="11"/>
        <v>Data 12559,112,46,1,0,0</v>
      </c>
    </row>
    <row r="137" spans="1:15" x14ac:dyDescent="0.25">
      <c r="A137" t="s">
        <v>446</v>
      </c>
      <c r="B137" t="s">
        <v>446</v>
      </c>
      <c r="C137">
        <v>133</v>
      </c>
      <c r="D137" t="s">
        <v>445</v>
      </c>
      <c r="E137">
        <f>VLOOKUP(D137,Screens!$B$3:$C$74,2,0)</f>
        <v>46</v>
      </c>
      <c r="F137" t="s">
        <v>13</v>
      </c>
      <c r="G137">
        <f t="shared" si="8"/>
        <v>101</v>
      </c>
      <c r="H137">
        <f t="shared" si="9"/>
        <v>12672</v>
      </c>
      <c r="I137">
        <f t="shared" si="10"/>
        <v>100</v>
      </c>
      <c r="J137">
        <f>VLOOKUP(D137,[1]Screens!$B$3:$C$103,2,0)</f>
        <v>46</v>
      </c>
      <c r="K137">
        <v>1</v>
      </c>
      <c r="L137">
        <v>0</v>
      </c>
      <c r="M137">
        <v>0</v>
      </c>
      <c r="O137" t="str">
        <f t="shared" si="11"/>
        <v>Data 12672,100,46,1,0,0</v>
      </c>
    </row>
    <row r="138" spans="1:15" x14ac:dyDescent="0.25">
      <c r="A138" t="s">
        <v>447</v>
      </c>
      <c r="B138" t="s">
        <v>447</v>
      </c>
      <c r="C138">
        <v>134</v>
      </c>
      <c r="D138" t="s">
        <v>445</v>
      </c>
      <c r="E138">
        <f>VLOOKUP(D138,Screens!$B$3:$C$74,2,0)</f>
        <v>46</v>
      </c>
      <c r="F138" t="s">
        <v>14</v>
      </c>
      <c r="G138">
        <f t="shared" si="8"/>
        <v>103</v>
      </c>
      <c r="H138">
        <f t="shared" si="9"/>
        <v>12773</v>
      </c>
      <c r="I138">
        <f t="shared" si="10"/>
        <v>102</v>
      </c>
      <c r="J138">
        <f>VLOOKUP(D138,[1]Screens!$B$3:$C$103,2,0)</f>
        <v>46</v>
      </c>
      <c r="K138">
        <v>1</v>
      </c>
      <c r="L138">
        <v>0</v>
      </c>
      <c r="M138">
        <v>0</v>
      </c>
      <c r="O138" t="str">
        <f t="shared" si="11"/>
        <v>Data 12773,102,46,1,0,0</v>
      </c>
    </row>
    <row r="139" spans="1:15" x14ac:dyDescent="0.25">
      <c r="A139" t="s">
        <v>448</v>
      </c>
      <c r="B139" t="s">
        <v>448</v>
      </c>
      <c r="C139">
        <v>135</v>
      </c>
      <c r="D139" t="s">
        <v>438</v>
      </c>
      <c r="E139">
        <f>VLOOKUP(D139,Screens!$B$3:$C$74,2,0)</f>
        <v>6</v>
      </c>
      <c r="F139" t="s">
        <v>15</v>
      </c>
      <c r="G139">
        <f t="shared" si="8"/>
        <v>22</v>
      </c>
      <c r="H139">
        <f t="shared" si="9"/>
        <v>12876</v>
      </c>
      <c r="I139">
        <f t="shared" si="10"/>
        <v>21</v>
      </c>
      <c r="J139">
        <f>VLOOKUP(D139,[1]Screens!$B$3:$C$103,2,0)</f>
        <v>6</v>
      </c>
      <c r="K139">
        <v>1</v>
      </c>
      <c r="L139">
        <v>0</v>
      </c>
      <c r="M139">
        <v>1</v>
      </c>
      <c r="O139" t="str">
        <f t="shared" si="11"/>
        <v>Data 12876,21,6,1,0,1</v>
      </c>
    </row>
    <row r="140" spans="1:15" x14ac:dyDescent="0.25">
      <c r="A140" t="s">
        <v>449</v>
      </c>
      <c r="B140" t="s">
        <v>449</v>
      </c>
      <c r="C140">
        <v>136</v>
      </c>
      <c r="D140" t="s">
        <v>438</v>
      </c>
      <c r="E140">
        <f>VLOOKUP(D140,Screens!$B$3:$C$74,2,0)</f>
        <v>6</v>
      </c>
      <c r="F140" t="s">
        <v>531</v>
      </c>
      <c r="G140">
        <f t="shared" si="8"/>
        <v>169</v>
      </c>
      <c r="H140">
        <f t="shared" si="9"/>
        <v>12898</v>
      </c>
      <c r="I140">
        <f t="shared" si="10"/>
        <v>168</v>
      </c>
      <c r="J140">
        <f>VLOOKUP(D140,[1]Screens!$B$3:$C$103,2,0)</f>
        <v>6</v>
      </c>
      <c r="K140">
        <v>0</v>
      </c>
      <c r="L140">
        <v>0</v>
      </c>
      <c r="M140">
        <v>7</v>
      </c>
      <c r="O140" t="str">
        <f t="shared" si="11"/>
        <v>Data 12898,168,6,0,0,7</v>
      </c>
    </row>
    <row r="141" spans="1:15" x14ac:dyDescent="0.25">
      <c r="A141" t="s">
        <v>450</v>
      </c>
      <c r="B141" t="s">
        <v>450</v>
      </c>
      <c r="C141">
        <v>137</v>
      </c>
      <c r="D141" t="s">
        <v>438</v>
      </c>
      <c r="E141">
        <f>VLOOKUP(D141,Screens!$B$3:$C$74,2,0)</f>
        <v>6</v>
      </c>
      <c r="F141" t="s">
        <v>132</v>
      </c>
      <c r="G141">
        <f t="shared" si="8"/>
        <v>169</v>
      </c>
      <c r="H141">
        <f t="shared" si="9"/>
        <v>13067</v>
      </c>
      <c r="I141">
        <f t="shared" si="10"/>
        <v>168</v>
      </c>
      <c r="J141">
        <f>VLOOKUP(D141,[1]Screens!$B$3:$C$103,2,0)</f>
        <v>6</v>
      </c>
      <c r="K141">
        <v>0</v>
      </c>
      <c r="L141">
        <v>0</v>
      </c>
      <c r="M141">
        <v>7</v>
      </c>
      <c r="O141" t="str">
        <f t="shared" si="11"/>
        <v>Data 13067,168,6,0,0,7</v>
      </c>
    </row>
    <row r="142" spans="1:15" x14ac:dyDescent="0.25">
      <c r="A142" t="s">
        <v>451</v>
      </c>
      <c r="B142" t="s">
        <v>451</v>
      </c>
      <c r="C142">
        <v>138</v>
      </c>
      <c r="D142" t="s">
        <v>438</v>
      </c>
      <c r="E142">
        <f>VLOOKUP(D142,Screens!$B$3:$C$74,2,0)</f>
        <v>6</v>
      </c>
      <c r="F142" t="s">
        <v>133</v>
      </c>
      <c r="G142">
        <f t="shared" si="8"/>
        <v>85</v>
      </c>
      <c r="H142">
        <f t="shared" si="9"/>
        <v>13236</v>
      </c>
      <c r="I142">
        <f t="shared" si="10"/>
        <v>84</v>
      </c>
      <c r="J142">
        <f>VLOOKUP(D142,[1]Screens!$B$3:$C$103,2,0)</f>
        <v>6</v>
      </c>
      <c r="K142">
        <v>0</v>
      </c>
      <c r="L142">
        <v>0</v>
      </c>
      <c r="M142">
        <v>1</v>
      </c>
      <c r="O142" t="str">
        <f t="shared" si="11"/>
        <v>Data 13236,84,6,0,0,1</v>
      </c>
    </row>
    <row r="143" spans="1:15" x14ac:dyDescent="0.25">
      <c r="A143" t="s">
        <v>396</v>
      </c>
      <c r="B143" t="s">
        <v>452</v>
      </c>
      <c r="C143">
        <v>139</v>
      </c>
      <c r="D143" t="s">
        <v>359</v>
      </c>
      <c r="E143">
        <f>VLOOKUP(D143,Screens!$B$3:$C$74,2,0)</f>
        <v>53</v>
      </c>
      <c r="F143" t="s">
        <v>134</v>
      </c>
      <c r="G143">
        <f t="shared" si="8"/>
        <v>147</v>
      </c>
      <c r="H143">
        <f t="shared" si="9"/>
        <v>13321</v>
      </c>
      <c r="I143">
        <f t="shared" si="10"/>
        <v>146</v>
      </c>
      <c r="J143">
        <f>VLOOKUP(D143,[1]Screens!$B$3:$C$103,2,0)</f>
        <v>53</v>
      </c>
      <c r="K143">
        <v>1</v>
      </c>
      <c r="L143">
        <v>0</v>
      </c>
      <c r="M143">
        <v>0</v>
      </c>
      <c r="O143" t="str">
        <f t="shared" si="11"/>
        <v>Data 13321,146,53,1,0,0</v>
      </c>
    </row>
    <row r="144" spans="1:15" x14ac:dyDescent="0.25">
      <c r="A144" t="s">
        <v>396</v>
      </c>
      <c r="B144" t="s">
        <v>453</v>
      </c>
      <c r="C144">
        <v>140</v>
      </c>
      <c r="D144" t="s">
        <v>364</v>
      </c>
      <c r="E144">
        <f>VLOOKUP(D144,Screens!$B$3:$C$74,2,0)</f>
        <v>54</v>
      </c>
      <c r="F144" t="s">
        <v>16</v>
      </c>
      <c r="G144">
        <f t="shared" si="8"/>
        <v>124</v>
      </c>
      <c r="H144">
        <f>H143+G143</f>
        <v>13468</v>
      </c>
      <c r="I144">
        <f t="shared" si="10"/>
        <v>123</v>
      </c>
      <c r="J144">
        <f>VLOOKUP(D144,[1]Screens!$B$3:$C$103,2,0)</f>
        <v>54</v>
      </c>
      <c r="K144">
        <v>1</v>
      </c>
      <c r="L144">
        <v>0</v>
      </c>
      <c r="M144">
        <v>0</v>
      </c>
      <c r="O144" t="str">
        <f t="shared" si="11"/>
        <v>Data 13468,123,54,1,0,0</v>
      </c>
    </row>
    <row r="145" spans="1:15" x14ac:dyDescent="0.25">
      <c r="A145" t="s">
        <v>454</v>
      </c>
      <c r="B145" t="s">
        <v>454</v>
      </c>
      <c r="C145">
        <v>141</v>
      </c>
      <c r="D145" t="s">
        <v>455</v>
      </c>
      <c r="E145">
        <f>VLOOKUP(D145,Screens!$B$3:$C$74,2,0)</f>
        <v>23</v>
      </c>
      <c r="F145" t="s">
        <v>135</v>
      </c>
      <c r="G145">
        <f t="shared" si="8"/>
        <v>69</v>
      </c>
      <c r="H145">
        <f>H144+G144</f>
        <v>13592</v>
      </c>
      <c r="I145">
        <f t="shared" si="10"/>
        <v>68</v>
      </c>
      <c r="J145">
        <f>VLOOKUP(D145,[1]Screens!$B$3:$C$103,2,0)</f>
        <v>23</v>
      </c>
      <c r="K145">
        <v>1</v>
      </c>
      <c r="L145">
        <v>0</v>
      </c>
      <c r="M145">
        <v>0</v>
      </c>
      <c r="O145" t="str">
        <f t="shared" si="11"/>
        <v>Data 13592,68,23,1,0,0</v>
      </c>
    </row>
    <row r="146" spans="1:15" x14ac:dyDescent="0.25">
      <c r="A146" t="s">
        <v>300</v>
      </c>
      <c r="B146" t="s">
        <v>456</v>
      </c>
      <c r="C146">
        <v>142</v>
      </c>
      <c r="D146" t="s">
        <v>455</v>
      </c>
      <c r="E146">
        <f>VLOOKUP(D146,Screens!$B$3:$C$74,2,0)</f>
        <v>23</v>
      </c>
      <c r="F146" t="s">
        <v>17</v>
      </c>
      <c r="G146">
        <f t="shared" si="8"/>
        <v>60</v>
      </c>
      <c r="H146">
        <f>H145+G145</f>
        <v>13661</v>
      </c>
      <c r="I146">
        <f t="shared" si="10"/>
        <v>59</v>
      </c>
      <c r="J146">
        <f>VLOOKUP(D146,[1]Screens!$B$3:$C$103,2,0)</f>
        <v>23</v>
      </c>
      <c r="K146">
        <v>1</v>
      </c>
      <c r="L146">
        <v>1</v>
      </c>
      <c r="M146">
        <v>0</v>
      </c>
      <c r="O146" t="str">
        <f t="shared" si="11"/>
        <v>Data 13661,59,23,1,1,0</v>
      </c>
    </row>
    <row r="147" spans="1:15" x14ac:dyDescent="0.25">
      <c r="A147" t="s">
        <v>457</v>
      </c>
      <c r="B147" t="s">
        <v>457</v>
      </c>
      <c r="C147">
        <v>143</v>
      </c>
      <c r="D147" t="s">
        <v>326</v>
      </c>
      <c r="E147">
        <f>VLOOKUP(D147,Screens!$B$3:$C$74,2,0)</f>
        <v>36</v>
      </c>
      <c r="F147" t="s">
        <v>18</v>
      </c>
      <c r="G147">
        <f t="shared" si="8"/>
        <v>65</v>
      </c>
      <c r="H147">
        <f>H146+G146</f>
        <v>13721</v>
      </c>
      <c r="I147">
        <f t="shared" si="10"/>
        <v>64</v>
      </c>
      <c r="J147">
        <f>VLOOKUP(D147,[1]Screens!$B$3:$C$103,2,0)</f>
        <v>36</v>
      </c>
      <c r="K147">
        <v>1</v>
      </c>
      <c r="L147">
        <v>0</v>
      </c>
      <c r="M147">
        <v>14</v>
      </c>
      <c r="O147" t="str">
        <f>CONCATENATE("Data ",H147,",",I147,",",J147,",",K147,",",L147,",",M147)</f>
        <v>Data 13721,64,36,1,0,14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N77"/>
  <sheetViews>
    <sheetView workbookViewId="0">
      <selection activeCell="H2" sqref="H2"/>
    </sheetView>
  </sheetViews>
  <sheetFormatPr defaultRowHeight="15" x14ac:dyDescent="0.25"/>
  <cols>
    <col min="2" max="2" width="18.42578125" bestFit="1" customWidth="1"/>
    <col min="4" max="4" width="13.42578125" bestFit="1" customWidth="1"/>
    <col min="8" max="8" width="69.7109375" customWidth="1"/>
    <col min="12" max="12" width="20.7109375" customWidth="1"/>
  </cols>
  <sheetData>
    <row r="2" spans="2:13" x14ac:dyDescent="0.25">
      <c r="B2" s="28" t="s">
        <v>276</v>
      </c>
      <c r="C2" s="28"/>
      <c r="D2" s="28"/>
      <c r="E2" s="28"/>
      <c r="F2" s="12" t="s">
        <v>73</v>
      </c>
      <c r="G2" s="12" t="s">
        <v>74</v>
      </c>
      <c r="H2" s="12" t="s">
        <v>72</v>
      </c>
    </row>
    <row r="3" spans="2:13" x14ac:dyDescent="0.25">
      <c r="B3" t="s">
        <v>289</v>
      </c>
      <c r="C3">
        <f>VLOOKUP(B3,Objects!$B$2:$C$283,2,0)</f>
        <v>10</v>
      </c>
      <c r="D3" t="s">
        <v>290</v>
      </c>
      <c r="E3">
        <f>VLOOKUP(D3,Objects!$B$2:$C$283,2,0)</f>
        <v>11</v>
      </c>
      <c r="F3">
        <f>IF(C3&lt;E3,C3,E3)</f>
        <v>10</v>
      </c>
      <c r="G3">
        <f>IF(C3&gt;E3,C3,E3)</f>
        <v>11</v>
      </c>
      <c r="H3" t="s">
        <v>75</v>
      </c>
      <c r="I3">
        <f>LEN(H3)+1</f>
        <v>166</v>
      </c>
      <c r="J3">
        <v>0</v>
      </c>
      <c r="K3">
        <f>LEN(H3)</f>
        <v>165</v>
      </c>
      <c r="L3" t="str">
        <f>CONCATENATE("Data ",F3,",",G3,",",J3,",",K3)</f>
        <v>Data 10,11,0,165</v>
      </c>
      <c r="M3">
        <v>1</v>
      </c>
    </row>
    <row r="4" spans="2:13" x14ac:dyDescent="0.25">
      <c r="B4" t="s">
        <v>320</v>
      </c>
      <c r="C4">
        <f>VLOOKUP(B4,Objects!$B$2:$C$283,2,0)</f>
        <v>34</v>
      </c>
      <c r="D4" t="s">
        <v>315</v>
      </c>
      <c r="E4">
        <f>VLOOKUP(D4,Objects!$B$2:$C$283,2,0)</f>
        <v>30</v>
      </c>
      <c r="F4">
        <f t="shared" ref="F4:F53" si="0">IF(C4&lt;E4,C4,E4)</f>
        <v>30</v>
      </c>
      <c r="G4">
        <f t="shared" ref="G4:G53" si="1">IF(C4&gt;E4,C4,E4)</f>
        <v>34</v>
      </c>
      <c r="H4" t="s">
        <v>76</v>
      </c>
      <c r="I4">
        <f t="shared" ref="I4:I67" si="2">LEN(H4)+1</f>
        <v>111</v>
      </c>
      <c r="J4">
        <f>J3+I3</f>
        <v>166</v>
      </c>
      <c r="K4">
        <f t="shared" ref="K4:K67" si="3">LEN(H4)</f>
        <v>110</v>
      </c>
      <c r="L4" t="str">
        <f t="shared" ref="L4:L67" si="4">CONCATENATE("Data ",F4,",",G4,",",J4,",",K4)</f>
        <v>Data 30,34,166,110</v>
      </c>
      <c r="M4">
        <v>2</v>
      </c>
    </row>
    <row r="5" spans="2:13" x14ac:dyDescent="0.25">
      <c r="H5" t="s">
        <v>77</v>
      </c>
      <c r="I5">
        <f t="shared" si="2"/>
        <v>137</v>
      </c>
      <c r="J5">
        <f t="shared" ref="J5:J37" si="5">J4+I4</f>
        <v>277</v>
      </c>
      <c r="K5">
        <f t="shared" si="3"/>
        <v>136</v>
      </c>
    </row>
    <row r="6" spans="2:13" x14ac:dyDescent="0.25">
      <c r="H6" t="s">
        <v>78</v>
      </c>
      <c r="I6">
        <f t="shared" si="2"/>
        <v>116</v>
      </c>
      <c r="J6">
        <f t="shared" si="5"/>
        <v>414</v>
      </c>
      <c r="K6">
        <f t="shared" si="3"/>
        <v>115</v>
      </c>
    </row>
    <row r="7" spans="2:13" x14ac:dyDescent="0.25">
      <c r="B7" t="s">
        <v>313</v>
      </c>
      <c r="C7">
        <f>VLOOKUP(B7,Objects!$B$2:$C$283,2,0)</f>
        <v>28</v>
      </c>
      <c r="D7" t="s">
        <v>355</v>
      </c>
      <c r="E7">
        <f>VLOOKUP(D7,Objects!$B$2:$C$283,2,0)</f>
        <v>59</v>
      </c>
      <c r="F7">
        <f t="shared" si="0"/>
        <v>28</v>
      </c>
      <c r="G7">
        <f t="shared" si="1"/>
        <v>59</v>
      </c>
      <c r="H7" t="s">
        <v>79</v>
      </c>
      <c r="I7">
        <f t="shared" si="2"/>
        <v>74</v>
      </c>
      <c r="J7">
        <f>J6+I6</f>
        <v>530</v>
      </c>
      <c r="K7">
        <f t="shared" si="3"/>
        <v>73</v>
      </c>
      <c r="L7" t="str">
        <f t="shared" si="4"/>
        <v>Data 28,59,530,73</v>
      </c>
      <c r="M7">
        <v>3</v>
      </c>
    </row>
    <row r="8" spans="2:13" x14ac:dyDescent="0.25">
      <c r="B8" t="s">
        <v>313</v>
      </c>
      <c r="C8">
        <f>VLOOKUP(B8,Objects!$B$2:$C$283,2,0)</f>
        <v>28</v>
      </c>
      <c r="D8" t="s">
        <v>316</v>
      </c>
      <c r="E8">
        <f>VLOOKUP(D8,Objects!$B$2:$C$283,2,0)</f>
        <v>31</v>
      </c>
      <c r="F8">
        <f t="shared" si="0"/>
        <v>28</v>
      </c>
      <c r="G8">
        <f t="shared" si="1"/>
        <v>31</v>
      </c>
      <c r="H8" t="s">
        <v>80</v>
      </c>
      <c r="I8">
        <f t="shared" si="2"/>
        <v>160</v>
      </c>
      <c r="J8">
        <f t="shared" si="5"/>
        <v>604</v>
      </c>
      <c r="K8">
        <f t="shared" si="3"/>
        <v>159</v>
      </c>
      <c r="L8" t="str">
        <f t="shared" si="4"/>
        <v>Data 28,31,604,159</v>
      </c>
      <c r="M8">
        <v>4</v>
      </c>
    </row>
    <row r="9" spans="2:13" x14ac:dyDescent="0.25">
      <c r="B9" t="s">
        <v>488</v>
      </c>
      <c r="C9">
        <f>VLOOKUP(B9,Objects!$B$2:$C$283,2,0)</f>
        <v>3</v>
      </c>
      <c r="D9" t="s">
        <v>316</v>
      </c>
      <c r="E9">
        <f>VLOOKUP(D9,Objects!$B$2:$C$283,2,0)</f>
        <v>31</v>
      </c>
      <c r="F9">
        <f t="shared" si="0"/>
        <v>3</v>
      </c>
      <c r="G9">
        <f t="shared" si="1"/>
        <v>31</v>
      </c>
      <c r="H9" t="s">
        <v>81</v>
      </c>
      <c r="I9">
        <f t="shared" si="2"/>
        <v>85</v>
      </c>
      <c r="J9">
        <f t="shared" si="5"/>
        <v>764</v>
      </c>
      <c r="K9">
        <f t="shared" si="3"/>
        <v>84</v>
      </c>
      <c r="L9" t="str">
        <f t="shared" si="4"/>
        <v>Data 3,31,764,84</v>
      </c>
      <c r="M9">
        <v>5</v>
      </c>
    </row>
    <row r="10" spans="2:13" x14ac:dyDescent="0.25">
      <c r="B10" t="s">
        <v>283</v>
      </c>
      <c r="C10">
        <f>VLOOKUP(B10,Objects!$B$2:$C$283,2,0)</f>
        <v>5</v>
      </c>
      <c r="D10" t="s">
        <v>316</v>
      </c>
      <c r="E10">
        <f>VLOOKUP(D10,Objects!$B$2:$C$283,2,0)</f>
        <v>31</v>
      </c>
      <c r="F10">
        <f t="shared" si="0"/>
        <v>5</v>
      </c>
      <c r="G10">
        <f t="shared" si="1"/>
        <v>31</v>
      </c>
      <c r="I10">
        <f>I9</f>
        <v>85</v>
      </c>
      <c r="J10">
        <f>J9</f>
        <v>764</v>
      </c>
      <c r="K10">
        <f>K9</f>
        <v>84</v>
      </c>
      <c r="L10" t="str">
        <f t="shared" si="4"/>
        <v>Data 5,31,764,84</v>
      </c>
      <c r="M10">
        <v>6</v>
      </c>
    </row>
    <row r="11" spans="2:13" x14ac:dyDescent="0.25">
      <c r="B11" t="s">
        <v>488</v>
      </c>
      <c r="C11">
        <f>VLOOKUP(B11,Objects!$B$2:$C$283,2,0)</f>
        <v>3</v>
      </c>
      <c r="D11" t="s">
        <v>314</v>
      </c>
      <c r="E11">
        <f>VLOOKUP(D11,Objects!$B$2:$C$283,2,0)</f>
        <v>29</v>
      </c>
      <c r="F11">
        <f t="shared" si="0"/>
        <v>3</v>
      </c>
      <c r="G11">
        <f t="shared" si="1"/>
        <v>29</v>
      </c>
      <c r="H11" t="s">
        <v>82</v>
      </c>
      <c r="I11">
        <f t="shared" si="2"/>
        <v>86</v>
      </c>
      <c r="J11">
        <f t="shared" si="5"/>
        <v>849</v>
      </c>
      <c r="K11">
        <f t="shared" si="3"/>
        <v>85</v>
      </c>
      <c r="L11" t="str">
        <f t="shared" si="4"/>
        <v>Data 3,29,849,85</v>
      </c>
      <c r="M11">
        <v>7</v>
      </c>
    </row>
    <row r="12" spans="2:13" x14ac:dyDescent="0.25">
      <c r="B12" t="s">
        <v>488</v>
      </c>
      <c r="C12">
        <f>VLOOKUP(B12,Objects!$B$2:$C$283,2,0)</f>
        <v>3</v>
      </c>
      <c r="D12" t="s">
        <v>355</v>
      </c>
      <c r="E12">
        <f>VLOOKUP(D12,Objects!$B$2:$C$283,2,0)</f>
        <v>59</v>
      </c>
      <c r="F12">
        <f t="shared" si="0"/>
        <v>3</v>
      </c>
      <c r="G12">
        <f t="shared" si="1"/>
        <v>59</v>
      </c>
      <c r="H12" t="s">
        <v>83</v>
      </c>
      <c r="I12">
        <f t="shared" si="2"/>
        <v>59</v>
      </c>
      <c r="J12">
        <f t="shared" si="5"/>
        <v>935</v>
      </c>
      <c r="K12">
        <f t="shared" si="3"/>
        <v>58</v>
      </c>
      <c r="L12" t="str">
        <f t="shared" si="4"/>
        <v>Data 3,59,935,58</v>
      </c>
      <c r="M12">
        <v>8</v>
      </c>
    </row>
    <row r="13" spans="2:13" x14ac:dyDescent="0.25">
      <c r="B13" t="s">
        <v>283</v>
      </c>
      <c r="C13">
        <f>VLOOKUP(B13,Objects!$B$2:$C$283,2,0)</f>
        <v>5</v>
      </c>
      <c r="D13" t="s">
        <v>355</v>
      </c>
      <c r="E13">
        <f>VLOOKUP(D13,Objects!$B$2:$C$283,2,0)</f>
        <v>59</v>
      </c>
      <c r="F13">
        <f t="shared" si="0"/>
        <v>5</v>
      </c>
      <c r="G13">
        <f t="shared" si="1"/>
        <v>59</v>
      </c>
      <c r="H13" t="s">
        <v>84</v>
      </c>
      <c r="I13">
        <f t="shared" si="2"/>
        <v>105</v>
      </c>
      <c r="J13">
        <f t="shared" si="5"/>
        <v>994</v>
      </c>
      <c r="K13">
        <f t="shared" si="3"/>
        <v>104</v>
      </c>
      <c r="L13" t="str">
        <f t="shared" si="4"/>
        <v>Data 5,59,994,104</v>
      </c>
      <c r="M13">
        <v>9</v>
      </c>
    </row>
    <row r="14" spans="2:13" x14ac:dyDescent="0.25">
      <c r="B14" t="s">
        <v>489</v>
      </c>
      <c r="C14">
        <f>VLOOKUP(B14,Objects!$B$2:$C$283,2,0)</f>
        <v>4</v>
      </c>
      <c r="D14" t="s">
        <v>362</v>
      </c>
      <c r="E14">
        <f>VLOOKUP(D14,Objects!$B$2:$C$283,2,0)</f>
        <v>65</v>
      </c>
      <c r="F14">
        <f t="shared" si="0"/>
        <v>4</v>
      </c>
      <c r="G14">
        <f t="shared" si="1"/>
        <v>65</v>
      </c>
      <c r="H14" t="s">
        <v>493</v>
      </c>
      <c r="I14">
        <f t="shared" si="2"/>
        <v>72</v>
      </c>
      <c r="J14">
        <f t="shared" si="5"/>
        <v>1099</v>
      </c>
      <c r="K14">
        <f t="shared" si="3"/>
        <v>71</v>
      </c>
      <c r="L14" t="str">
        <f t="shared" si="4"/>
        <v>Data 4,65,1099,71</v>
      </c>
      <c r="M14">
        <v>10</v>
      </c>
    </row>
    <row r="15" spans="2:13" x14ac:dyDescent="0.25">
      <c r="B15" t="s">
        <v>284</v>
      </c>
      <c r="C15">
        <f>VLOOKUP(B15,Objects!$B$2:$C$283,2,0)</f>
        <v>6</v>
      </c>
      <c r="D15" t="s">
        <v>362</v>
      </c>
      <c r="E15">
        <f>VLOOKUP(D15,Objects!$B$2:$C$283,2,0)</f>
        <v>65</v>
      </c>
      <c r="F15">
        <f t="shared" si="0"/>
        <v>6</v>
      </c>
      <c r="G15">
        <f t="shared" si="1"/>
        <v>65</v>
      </c>
      <c r="H15" t="s">
        <v>494</v>
      </c>
      <c r="I15">
        <f t="shared" si="2"/>
        <v>77</v>
      </c>
      <c r="J15">
        <f t="shared" si="5"/>
        <v>1171</v>
      </c>
      <c r="K15">
        <f t="shared" si="3"/>
        <v>76</v>
      </c>
      <c r="L15" t="str">
        <f t="shared" si="4"/>
        <v>Data 6,65,1171,76</v>
      </c>
      <c r="M15">
        <v>11</v>
      </c>
    </row>
    <row r="16" spans="2:13" x14ac:dyDescent="0.25">
      <c r="B16" t="s">
        <v>319</v>
      </c>
      <c r="C16">
        <f>VLOOKUP(B16,Objects!$B$2:$C$283,2,0)</f>
        <v>33</v>
      </c>
      <c r="D16" t="s">
        <v>322</v>
      </c>
      <c r="E16">
        <f>VLOOKUP(D16,Objects!$B$2:$C$283,2,0)</f>
        <v>35</v>
      </c>
      <c r="F16">
        <f t="shared" si="0"/>
        <v>33</v>
      </c>
      <c r="G16">
        <f t="shared" si="1"/>
        <v>35</v>
      </c>
      <c r="H16" t="s">
        <v>85</v>
      </c>
      <c r="I16">
        <f t="shared" si="2"/>
        <v>54</v>
      </c>
      <c r="J16">
        <f t="shared" si="5"/>
        <v>1248</v>
      </c>
      <c r="K16">
        <f t="shared" si="3"/>
        <v>53</v>
      </c>
      <c r="L16" t="str">
        <f t="shared" si="4"/>
        <v>Data 33,35,1248,53</v>
      </c>
      <c r="M16">
        <v>12</v>
      </c>
    </row>
    <row r="17" spans="2:13" x14ac:dyDescent="0.25">
      <c r="B17" t="s">
        <v>323</v>
      </c>
      <c r="C17">
        <f>VLOOKUP(B17,Objects!$B$2:$C$283,2,0)</f>
        <v>36</v>
      </c>
      <c r="D17" t="s">
        <v>322</v>
      </c>
      <c r="E17">
        <f>VLOOKUP(D17,Objects!$B$2:$C$283,2,0)</f>
        <v>35</v>
      </c>
      <c r="F17">
        <f t="shared" si="0"/>
        <v>35</v>
      </c>
      <c r="G17">
        <f t="shared" si="1"/>
        <v>36</v>
      </c>
      <c r="H17" t="s">
        <v>86</v>
      </c>
      <c r="I17">
        <f t="shared" si="2"/>
        <v>60</v>
      </c>
      <c r="J17">
        <f t="shared" si="5"/>
        <v>1302</v>
      </c>
      <c r="K17">
        <f t="shared" si="3"/>
        <v>59</v>
      </c>
      <c r="L17" t="str">
        <f t="shared" si="4"/>
        <v>Data 35,36,1302,59</v>
      </c>
      <c r="M17">
        <v>13</v>
      </c>
    </row>
    <row r="18" spans="2:13" x14ac:dyDescent="0.25">
      <c r="B18" t="s">
        <v>319</v>
      </c>
      <c r="C18">
        <f>VLOOKUP(B18,Objects!$B$2:$C$283,2,0)</f>
        <v>33</v>
      </c>
      <c r="D18" t="s">
        <v>329</v>
      </c>
      <c r="E18">
        <f>VLOOKUP(D18,Objects!$B$2:$C$283,2,0)</f>
        <v>40</v>
      </c>
      <c r="F18">
        <f t="shared" si="0"/>
        <v>33</v>
      </c>
      <c r="G18">
        <f t="shared" si="1"/>
        <v>40</v>
      </c>
      <c r="H18" t="s">
        <v>87</v>
      </c>
      <c r="I18">
        <f t="shared" si="2"/>
        <v>56</v>
      </c>
      <c r="J18">
        <f t="shared" si="5"/>
        <v>1362</v>
      </c>
      <c r="K18">
        <f t="shared" si="3"/>
        <v>55</v>
      </c>
      <c r="L18" t="str">
        <f t="shared" si="4"/>
        <v>Data 33,40,1362,55</v>
      </c>
      <c r="M18">
        <v>14</v>
      </c>
    </row>
    <row r="19" spans="2:13" x14ac:dyDescent="0.25">
      <c r="B19" t="s">
        <v>291</v>
      </c>
      <c r="C19">
        <f>VLOOKUP(B19,Objects!$B$2:$C$283,2,0)</f>
        <v>86</v>
      </c>
      <c r="D19" t="s">
        <v>308</v>
      </c>
      <c r="E19">
        <f>VLOOKUP(D19,Objects!$B$2:$C$283,2,0)</f>
        <v>25</v>
      </c>
      <c r="F19">
        <f t="shared" si="0"/>
        <v>25</v>
      </c>
      <c r="G19">
        <f t="shared" si="1"/>
        <v>86</v>
      </c>
      <c r="H19" t="s">
        <v>88</v>
      </c>
      <c r="I19">
        <f t="shared" si="2"/>
        <v>80</v>
      </c>
      <c r="J19">
        <f t="shared" si="5"/>
        <v>1418</v>
      </c>
      <c r="K19">
        <f t="shared" si="3"/>
        <v>79</v>
      </c>
      <c r="L19" t="str">
        <f t="shared" si="4"/>
        <v>Data 25,86,1418,79</v>
      </c>
      <c r="M19">
        <v>15</v>
      </c>
    </row>
    <row r="20" spans="2:13" x14ac:dyDescent="0.25">
      <c r="B20" t="s">
        <v>292</v>
      </c>
      <c r="C20">
        <f>VLOOKUP(B20,Objects!$B$2:$C$283,2,0)</f>
        <v>12</v>
      </c>
      <c r="D20" t="s">
        <v>308</v>
      </c>
      <c r="E20">
        <f>VLOOKUP(D20,Objects!$B$2:$C$283,2,0)</f>
        <v>25</v>
      </c>
      <c r="F20">
        <f t="shared" si="0"/>
        <v>12</v>
      </c>
      <c r="G20">
        <f t="shared" si="1"/>
        <v>25</v>
      </c>
      <c r="I20">
        <f>I19</f>
        <v>80</v>
      </c>
      <c r="J20">
        <f>J19</f>
        <v>1418</v>
      </c>
      <c r="K20">
        <f>K19</f>
        <v>79</v>
      </c>
      <c r="L20" t="str">
        <f t="shared" si="4"/>
        <v>Data 12,25,1418,79</v>
      </c>
      <c r="M20">
        <v>16</v>
      </c>
    </row>
    <row r="21" spans="2:13" x14ac:dyDescent="0.25">
      <c r="B21" t="s">
        <v>293</v>
      </c>
      <c r="C21">
        <f>VLOOKUP(B21,Objects!$B$2:$C$283,2,0)</f>
        <v>13</v>
      </c>
      <c r="D21" t="s">
        <v>307</v>
      </c>
      <c r="E21">
        <f>VLOOKUP(D21,Objects!$B$2:$C$283,2,0)</f>
        <v>24</v>
      </c>
      <c r="F21">
        <f t="shared" si="0"/>
        <v>13</v>
      </c>
      <c r="G21">
        <f t="shared" si="1"/>
        <v>24</v>
      </c>
      <c r="H21" t="s">
        <v>89</v>
      </c>
      <c r="I21">
        <f t="shared" si="2"/>
        <v>59</v>
      </c>
      <c r="J21">
        <f t="shared" si="5"/>
        <v>1498</v>
      </c>
      <c r="K21">
        <f t="shared" si="3"/>
        <v>58</v>
      </c>
      <c r="L21" t="str">
        <f t="shared" si="4"/>
        <v>Data 13,24,1498,58</v>
      </c>
      <c r="M21">
        <v>17</v>
      </c>
    </row>
    <row r="22" spans="2:13" x14ac:dyDescent="0.25">
      <c r="B22" t="s">
        <v>291</v>
      </c>
      <c r="C22">
        <f>VLOOKUP(B22,Objects!$B$2:$C$283,2,0)</f>
        <v>86</v>
      </c>
      <c r="D22" t="s">
        <v>307</v>
      </c>
      <c r="E22">
        <f>VLOOKUP(D22,Objects!$B$2:$C$283,2,0)</f>
        <v>24</v>
      </c>
      <c r="F22">
        <f t="shared" si="0"/>
        <v>24</v>
      </c>
      <c r="G22">
        <f>IF(C22&gt;E22,C22,E22)</f>
        <v>86</v>
      </c>
      <c r="I22">
        <f>I21</f>
        <v>59</v>
      </c>
      <c r="J22">
        <f>J21</f>
        <v>1498</v>
      </c>
      <c r="K22">
        <f>K21</f>
        <v>58</v>
      </c>
      <c r="L22" t="str">
        <f t="shared" si="4"/>
        <v>Data 24,86,1498,58</v>
      </c>
      <c r="M22">
        <v>18</v>
      </c>
    </row>
    <row r="23" spans="2:13" x14ac:dyDescent="0.25">
      <c r="B23" t="s">
        <v>292</v>
      </c>
      <c r="C23">
        <f>VLOOKUP(B23,Objects!$B$2:$C$283,2,0)</f>
        <v>12</v>
      </c>
      <c r="D23" t="s">
        <v>296</v>
      </c>
      <c r="E23">
        <f>VLOOKUP(D23,Objects!$B$2:$C$283,2,0)</f>
        <v>61</v>
      </c>
      <c r="F23">
        <f t="shared" si="0"/>
        <v>12</v>
      </c>
      <c r="G23">
        <f t="shared" si="1"/>
        <v>61</v>
      </c>
      <c r="H23" t="s">
        <v>90</v>
      </c>
      <c r="I23">
        <f t="shared" si="2"/>
        <v>32</v>
      </c>
      <c r="J23">
        <f t="shared" si="5"/>
        <v>1557</v>
      </c>
      <c r="K23">
        <f t="shared" si="3"/>
        <v>31</v>
      </c>
      <c r="L23" t="str">
        <f t="shared" si="4"/>
        <v>Data 12,61,1557,31</v>
      </c>
      <c r="M23">
        <v>19</v>
      </c>
    </row>
    <row r="24" spans="2:13" x14ac:dyDescent="0.25">
      <c r="B24" t="s">
        <v>293</v>
      </c>
      <c r="C24">
        <f>VLOOKUP(B24,Objects!$B$2:$C$283,2,0)</f>
        <v>13</v>
      </c>
      <c r="D24" t="s">
        <v>296</v>
      </c>
      <c r="E24">
        <f>VLOOKUP(D24,Objects!$B$2:$C$283,2,0)</f>
        <v>61</v>
      </c>
      <c r="F24">
        <f t="shared" si="0"/>
        <v>13</v>
      </c>
      <c r="G24">
        <f t="shared" si="1"/>
        <v>61</v>
      </c>
      <c r="I24">
        <f>I23</f>
        <v>32</v>
      </c>
      <c r="J24">
        <f>J23</f>
        <v>1557</v>
      </c>
      <c r="K24">
        <f>K23</f>
        <v>31</v>
      </c>
      <c r="L24" t="str">
        <f t="shared" si="4"/>
        <v>Data 13,61,1557,31</v>
      </c>
      <c r="M24">
        <v>20</v>
      </c>
    </row>
    <row r="25" spans="2:13" x14ac:dyDescent="0.25">
      <c r="B25" t="s">
        <v>294</v>
      </c>
      <c r="C25">
        <f>VLOOKUP(B25,Objects!$B$2:$C$283,2,0)</f>
        <v>14</v>
      </c>
      <c r="D25" t="s">
        <v>296</v>
      </c>
      <c r="E25">
        <f>VLOOKUP(D25,Objects!$B$2:$C$283,2,0)</f>
        <v>61</v>
      </c>
      <c r="F25">
        <f t="shared" si="0"/>
        <v>14</v>
      </c>
      <c r="G25">
        <f t="shared" si="1"/>
        <v>61</v>
      </c>
      <c r="I25">
        <f>I23</f>
        <v>32</v>
      </c>
      <c r="J25">
        <f>J24</f>
        <v>1557</v>
      </c>
      <c r="K25">
        <f>K23</f>
        <v>31</v>
      </c>
      <c r="L25" t="str">
        <f t="shared" si="4"/>
        <v>Data 14,61,1557,31</v>
      </c>
      <c r="M25">
        <v>21</v>
      </c>
    </row>
    <row r="26" spans="2:13" x14ac:dyDescent="0.25">
      <c r="H26" t="s">
        <v>91</v>
      </c>
      <c r="I26">
        <f t="shared" si="2"/>
        <v>33</v>
      </c>
      <c r="J26">
        <f>J25+I25</f>
        <v>1589</v>
      </c>
    </row>
    <row r="27" spans="2:13" x14ac:dyDescent="0.25">
      <c r="B27" t="s">
        <v>345</v>
      </c>
      <c r="C27">
        <f>VLOOKUP(B27,Objects!$B$2:$C$283,2,0)</f>
        <v>52</v>
      </c>
      <c r="D27" t="s">
        <v>439</v>
      </c>
      <c r="E27">
        <f>VLOOKUP(D27,Objects!$B$2:$C$283,2,0)</f>
        <v>127</v>
      </c>
      <c r="F27">
        <f t="shared" ref="F27" si="6">IF(C27&lt;E27,C27,E27)</f>
        <v>52</v>
      </c>
      <c r="G27">
        <f t="shared" ref="G27" si="7">IF(C27&gt;E27,C27,E27)</f>
        <v>127</v>
      </c>
      <c r="H27" t="s">
        <v>495</v>
      </c>
      <c r="I27">
        <f t="shared" si="2"/>
        <v>92</v>
      </c>
      <c r="J27">
        <f>J26+I26</f>
        <v>1622</v>
      </c>
      <c r="K27">
        <f t="shared" si="3"/>
        <v>91</v>
      </c>
      <c r="L27" t="str">
        <f t="shared" si="4"/>
        <v>Data 52,127,1622,91</v>
      </c>
      <c r="M27">
        <f>M25+1</f>
        <v>22</v>
      </c>
    </row>
    <row r="28" spans="2:13" x14ac:dyDescent="0.25">
      <c r="B28" t="s">
        <v>288</v>
      </c>
      <c r="C28">
        <f>VLOOKUP(B28,Objects!$B$2:$C$283,2,0)</f>
        <v>9</v>
      </c>
      <c r="D28" t="s">
        <v>354</v>
      </c>
      <c r="E28">
        <f>VLOOKUP(D28,Objects!$B$2:$C$283,2,0)</f>
        <v>58</v>
      </c>
      <c r="F28">
        <f t="shared" si="0"/>
        <v>9</v>
      </c>
      <c r="G28">
        <f t="shared" si="1"/>
        <v>58</v>
      </c>
      <c r="H28" t="s">
        <v>92</v>
      </c>
      <c r="I28">
        <f t="shared" si="2"/>
        <v>53</v>
      </c>
      <c r="J28">
        <f t="shared" si="5"/>
        <v>1714</v>
      </c>
      <c r="K28">
        <f t="shared" si="3"/>
        <v>52</v>
      </c>
      <c r="L28" t="str">
        <f t="shared" si="4"/>
        <v>Data 9,58,1714,52</v>
      </c>
      <c r="M28">
        <f>M27+1</f>
        <v>23</v>
      </c>
    </row>
    <row r="29" spans="2:13" x14ac:dyDescent="0.25">
      <c r="B29" t="s">
        <v>286</v>
      </c>
      <c r="C29">
        <f>VLOOKUP(B29,Objects!$B$2:$C$283,2,0)</f>
        <v>7</v>
      </c>
      <c r="D29" t="s">
        <v>449</v>
      </c>
      <c r="E29">
        <f>VLOOKUP(D29,Objects!$B$2:$C$283,2,0)</f>
        <v>136</v>
      </c>
      <c r="F29">
        <f t="shared" si="0"/>
        <v>7</v>
      </c>
      <c r="G29">
        <f t="shared" si="1"/>
        <v>136</v>
      </c>
      <c r="H29" t="s">
        <v>93</v>
      </c>
      <c r="I29">
        <f t="shared" si="2"/>
        <v>78</v>
      </c>
      <c r="J29">
        <f t="shared" si="5"/>
        <v>1767</v>
      </c>
      <c r="K29">
        <f t="shared" si="3"/>
        <v>77</v>
      </c>
      <c r="L29" t="str">
        <f t="shared" si="4"/>
        <v>Data 7,136,1767,77</v>
      </c>
      <c r="M29">
        <f t="shared" ref="M29:M42" si="8">M28+1</f>
        <v>24</v>
      </c>
    </row>
    <row r="30" spans="2:13" x14ac:dyDescent="0.25">
      <c r="B30" t="s">
        <v>286</v>
      </c>
      <c r="C30">
        <f>VLOOKUP(B30,Objects!$B$2:$C$283,2,0)</f>
        <v>7</v>
      </c>
      <c r="D30" t="s">
        <v>450</v>
      </c>
      <c r="E30">
        <f>VLOOKUP(D30,Objects!$B$2:$C$283,2,0)</f>
        <v>137</v>
      </c>
      <c r="F30">
        <f t="shared" si="0"/>
        <v>7</v>
      </c>
      <c r="G30">
        <f t="shared" si="1"/>
        <v>137</v>
      </c>
      <c r="H30" t="s">
        <v>94</v>
      </c>
      <c r="I30">
        <f t="shared" si="2"/>
        <v>58</v>
      </c>
      <c r="J30">
        <f t="shared" si="5"/>
        <v>1845</v>
      </c>
      <c r="K30">
        <f t="shared" si="3"/>
        <v>57</v>
      </c>
      <c r="L30" t="str">
        <f t="shared" si="4"/>
        <v>Data 7,137,1845,57</v>
      </c>
      <c r="M30">
        <f t="shared" si="8"/>
        <v>25</v>
      </c>
    </row>
    <row r="31" spans="2:13" x14ac:dyDescent="0.25">
      <c r="B31" t="s">
        <v>287</v>
      </c>
      <c r="C31">
        <f>VLOOKUP(B31,Objects!$B$2:$C$283,2,0)</f>
        <v>8</v>
      </c>
      <c r="D31" t="s">
        <v>449</v>
      </c>
      <c r="E31">
        <f>VLOOKUP(D31,Objects!$B$2:$C$283,2,0)</f>
        <v>136</v>
      </c>
      <c r="F31">
        <f t="shared" si="0"/>
        <v>8</v>
      </c>
      <c r="G31">
        <f t="shared" si="1"/>
        <v>136</v>
      </c>
      <c r="H31" t="s">
        <v>93</v>
      </c>
      <c r="I31">
        <f t="shared" si="2"/>
        <v>78</v>
      </c>
      <c r="J31">
        <f t="shared" si="5"/>
        <v>1903</v>
      </c>
      <c r="K31">
        <f t="shared" si="3"/>
        <v>77</v>
      </c>
      <c r="L31" t="str">
        <f t="shared" si="4"/>
        <v>Data 8,136,1903,77</v>
      </c>
      <c r="M31">
        <f t="shared" si="8"/>
        <v>26</v>
      </c>
    </row>
    <row r="32" spans="2:13" x14ac:dyDescent="0.25">
      <c r="B32" t="s">
        <v>287</v>
      </c>
      <c r="C32">
        <f>VLOOKUP(B32,Objects!$B$2:$C$283,2,0)</f>
        <v>8</v>
      </c>
      <c r="D32" t="s">
        <v>450</v>
      </c>
      <c r="E32">
        <f>VLOOKUP(D32,Objects!$B$2:$C$283,2,0)</f>
        <v>137</v>
      </c>
      <c r="F32">
        <f t="shared" si="0"/>
        <v>8</v>
      </c>
      <c r="G32">
        <f t="shared" si="1"/>
        <v>137</v>
      </c>
      <c r="H32" t="s">
        <v>95</v>
      </c>
      <c r="I32">
        <f t="shared" si="2"/>
        <v>72</v>
      </c>
      <c r="J32">
        <f t="shared" si="5"/>
        <v>1981</v>
      </c>
      <c r="K32">
        <f t="shared" si="3"/>
        <v>71</v>
      </c>
      <c r="L32" t="str">
        <f t="shared" si="4"/>
        <v>Data 8,137,1981,71</v>
      </c>
      <c r="M32">
        <f t="shared" si="8"/>
        <v>27</v>
      </c>
    </row>
    <row r="33" spans="2:14" x14ac:dyDescent="0.25">
      <c r="B33" t="s">
        <v>448</v>
      </c>
      <c r="C33">
        <f>VLOOKUP(B33,Objects!$B$2:$C$283,2,0)</f>
        <v>135</v>
      </c>
      <c r="D33" t="s">
        <v>449</v>
      </c>
      <c r="E33">
        <f>VLOOKUP(D33,Objects!$B$2:$C$283,2,0)</f>
        <v>136</v>
      </c>
      <c r="F33">
        <f t="shared" si="0"/>
        <v>135</v>
      </c>
      <c r="G33">
        <f t="shared" si="1"/>
        <v>136</v>
      </c>
      <c r="H33" t="s">
        <v>25</v>
      </c>
      <c r="I33">
        <f t="shared" si="2"/>
        <v>125</v>
      </c>
      <c r="J33">
        <f t="shared" si="5"/>
        <v>2053</v>
      </c>
      <c r="K33">
        <f t="shared" si="3"/>
        <v>124</v>
      </c>
      <c r="L33" t="str">
        <f t="shared" si="4"/>
        <v>Data 135,136,2053,124</v>
      </c>
      <c r="M33">
        <f t="shared" si="8"/>
        <v>28</v>
      </c>
    </row>
    <row r="34" spans="2:14" x14ac:dyDescent="0.25">
      <c r="B34" t="s">
        <v>448</v>
      </c>
      <c r="C34">
        <f>VLOOKUP(B34,Objects!$B$2:$C$283,2,0)</f>
        <v>135</v>
      </c>
      <c r="D34" t="s">
        <v>450</v>
      </c>
      <c r="E34">
        <f>VLOOKUP(D34,Objects!$B$2:$C$283,2,0)</f>
        <v>137</v>
      </c>
      <c r="F34">
        <f t="shared" si="0"/>
        <v>135</v>
      </c>
      <c r="G34">
        <f t="shared" si="1"/>
        <v>137</v>
      </c>
      <c r="H34" t="s">
        <v>96</v>
      </c>
      <c r="I34">
        <f t="shared" si="2"/>
        <v>181</v>
      </c>
      <c r="J34">
        <f t="shared" si="5"/>
        <v>2178</v>
      </c>
      <c r="K34">
        <f t="shared" si="3"/>
        <v>180</v>
      </c>
      <c r="L34" t="str">
        <f t="shared" si="4"/>
        <v>Data 135,137,2178,180</v>
      </c>
      <c r="M34">
        <f t="shared" si="8"/>
        <v>29</v>
      </c>
    </row>
    <row r="35" spans="2:14" x14ac:dyDescent="0.25">
      <c r="B35" t="s">
        <v>295</v>
      </c>
      <c r="C35">
        <f>VLOOKUP(B35,Objects!$B$2:$C$283,2,0)</f>
        <v>15</v>
      </c>
      <c r="D35" t="s">
        <v>387</v>
      </c>
      <c r="E35">
        <f>VLOOKUP(D35,Objects!$B$2:$C$283,2,0)</f>
        <v>83</v>
      </c>
      <c r="F35">
        <f t="shared" si="0"/>
        <v>15</v>
      </c>
      <c r="G35">
        <f t="shared" si="1"/>
        <v>83</v>
      </c>
      <c r="H35" t="s">
        <v>544</v>
      </c>
      <c r="I35">
        <f t="shared" si="2"/>
        <v>102</v>
      </c>
      <c r="J35">
        <f t="shared" si="5"/>
        <v>2359</v>
      </c>
      <c r="K35">
        <f t="shared" si="3"/>
        <v>101</v>
      </c>
      <c r="L35" t="str">
        <f t="shared" si="4"/>
        <v>Data 15,83,2359,101</v>
      </c>
      <c r="M35">
        <f t="shared" si="8"/>
        <v>30</v>
      </c>
    </row>
    <row r="36" spans="2:14" x14ac:dyDescent="0.25">
      <c r="B36" t="s">
        <v>423</v>
      </c>
      <c r="C36">
        <f>VLOOKUP(B36,Objects!$B$2:$C$283,2,0)</f>
        <v>112</v>
      </c>
      <c r="D36" t="s">
        <v>424</v>
      </c>
      <c r="E36">
        <f>VLOOKUP(D36,Objects!$B$2:$C$283,2,0)</f>
        <v>114</v>
      </c>
      <c r="F36">
        <f t="shared" si="0"/>
        <v>112</v>
      </c>
      <c r="G36">
        <f t="shared" si="1"/>
        <v>114</v>
      </c>
      <c r="H36" t="s">
        <v>97</v>
      </c>
      <c r="I36">
        <f t="shared" si="2"/>
        <v>55</v>
      </c>
      <c r="J36">
        <f t="shared" si="5"/>
        <v>2461</v>
      </c>
      <c r="K36">
        <f t="shared" si="3"/>
        <v>54</v>
      </c>
      <c r="L36" t="str">
        <f t="shared" si="4"/>
        <v>Data 112,114,2461,54</v>
      </c>
      <c r="M36">
        <f t="shared" si="8"/>
        <v>31</v>
      </c>
    </row>
    <row r="37" spans="2:14" x14ac:dyDescent="0.25">
      <c r="B37" t="s">
        <v>414</v>
      </c>
      <c r="C37">
        <f>VLOOKUP(B37,Objects!$B$2:$C$283,2,0)</f>
        <v>105</v>
      </c>
      <c r="D37" t="s">
        <v>425</v>
      </c>
      <c r="E37">
        <f>VLOOKUP(D37,Objects!$B$2:$C$283,2,0)</f>
        <v>115</v>
      </c>
      <c r="F37">
        <f t="shared" si="0"/>
        <v>105</v>
      </c>
      <c r="G37">
        <f t="shared" si="1"/>
        <v>115</v>
      </c>
      <c r="H37" t="s">
        <v>137</v>
      </c>
      <c r="I37">
        <f t="shared" si="2"/>
        <v>442</v>
      </c>
      <c r="J37">
        <f t="shared" si="5"/>
        <v>2516</v>
      </c>
      <c r="K37">
        <f t="shared" si="3"/>
        <v>441</v>
      </c>
      <c r="L37" t="str">
        <f t="shared" si="4"/>
        <v>Data 105,115,2516,441</v>
      </c>
      <c r="M37">
        <f t="shared" si="8"/>
        <v>32</v>
      </c>
    </row>
    <row r="38" spans="2:14" ht="120" x14ac:dyDescent="0.25">
      <c r="B38" t="s">
        <v>390</v>
      </c>
      <c r="C38">
        <f>VLOOKUP(B38,Objects!$B$2:$C$283,2,0)</f>
        <v>85</v>
      </c>
      <c r="D38" t="s">
        <v>451</v>
      </c>
      <c r="E38">
        <f>VLOOKUP(D38,Objects!$B$2:$C$283,2,0)</f>
        <v>138</v>
      </c>
      <c r="F38">
        <f t="shared" si="0"/>
        <v>85</v>
      </c>
      <c r="G38">
        <f t="shared" si="1"/>
        <v>138</v>
      </c>
      <c r="H38" s="8" t="s">
        <v>138</v>
      </c>
      <c r="I38">
        <f t="shared" si="2"/>
        <v>329</v>
      </c>
      <c r="J38">
        <f>J37+I37</f>
        <v>2958</v>
      </c>
      <c r="K38">
        <f t="shared" si="3"/>
        <v>328</v>
      </c>
      <c r="L38" t="str">
        <f t="shared" si="4"/>
        <v>Data 85,138,2958,328</v>
      </c>
      <c r="M38">
        <f t="shared" si="8"/>
        <v>33</v>
      </c>
    </row>
    <row r="39" spans="2:14" x14ac:dyDescent="0.25">
      <c r="B39" t="s">
        <v>279</v>
      </c>
      <c r="C39">
        <f>VLOOKUP(B39,Objects!$B$2:$C$283,2,0)</f>
        <v>2</v>
      </c>
      <c r="D39" t="s">
        <v>447</v>
      </c>
      <c r="E39">
        <f>VLOOKUP(D39,Objects!$B$2:$C$283,2,0)</f>
        <v>134</v>
      </c>
      <c r="F39">
        <f t="shared" si="0"/>
        <v>2</v>
      </c>
      <c r="G39">
        <f t="shared" si="1"/>
        <v>134</v>
      </c>
      <c r="H39" t="s">
        <v>139</v>
      </c>
      <c r="I39">
        <f t="shared" si="2"/>
        <v>449</v>
      </c>
      <c r="J39">
        <f t="shared" ref="J39:J74" si="9">J38+I38</f>
        <v>3287</v>
      </c>
      <c r="K39">
        <f t="shared" si="3"/>
        <v>448</v>
      </c>
      <c r="L39" t="str">
        <f t="shared" si="4"/>
        <v>Data 2,134,3287,448</v>
      </c>
      <c r="M39">
        <f t="shared" si="8"/>
        <v>34</v>
      </c>
    </row>
    <row r="40" spans="2:14" x14ac:dyDescent="0.25">
      <c r="B40" t="s">
        <v>277</v>
      </c>
      <c r="C40">
        <f>VLOOKUP(B40,Objects!$B$2:$C$283,2,0)</f>
        <v>1</v>
      </c>
      <c r="D40" s="15" t="s">
        <v>338</v>
      </c>
      <c r="E40">
        <f>VLOOKUP(D40,Objects!$B$2:$C$283,2,0)</f>
        <v>48</v>
      </c>
      <c r="F40">
        <f t="shared" si="0"/>
        <v>1</v>
      </c>
      <c r="G40">
        <f t="shared" si="1"/>
        <v>48</v>
      </c>
      <c r="H40" t="s">
        <v>140</v>
      </c>
      <c r="I40">
        <f t="shared" si="2"/>
        <v>122</v>
      </c>
      <c r="J40">
        <f t="shared" si="9"/>
        <v>3736</v>
      </c>
      <c r="K40">
        <f t="shared" si="3"/>
        <v>121</v>
      </c>
      <c r="L40" t="str">
        <f t="shared" si="4"/>
        <v>Data 1,48,3736,121</v>
      </c>
      <c r="M40">
        <f t="shared" si="8"/>
        <v>35</v>
      </c>
    </row>
    <row r="41" spans="2:14" x14ac:dyDescent="0.25">
      <c r="B41" t="s">
        <v>367</v>
      </c>
      <c r="C41">
        <f>VLOOKUP(B41,Objects!$B$2:$C$283,2,0)</f>
        <v>68</v>
      </c>
      <c r="D41" t="s">
        <v>370</v>
      </c>
      <c r="E41">
        <f>VLOOKUP(D41,Objects!$B$2:$C$283,2,0)</f>
        <v>71</v>
      </c>
      <c r="F41">
        <f t="shared" si="0"/>
        <v>68</v>
      </c>
      <c r="G41">
        <f t="shared" si="1"/>
        <v>71</v>
      </c>
      <c r="H41" t="s">
        <v>141</v>
      </c>
      <c r="I41">
        <f t="shared" si="2"/>
        <v>286</v>
      </c>
      <c r="J41">
        <f t="shared" si="9"/>
        <v>3858</v>
      </c>
      <c r="K41">
        <f t="shared" si="3"/>
        <v>285</v>
      </c>
      <c r="L41" t="str">
        <f t="shared" si="4"/>
        <v>Data 68,71,3858,285</v>
      </c>
      <c r="M41">
        <f t="shared" si="8"/>
        <v>36</v>
      </c>
    </row>
    <row r="42" spans="2:14" x14ac:dyDescent="0.25">
      <c r="B42" t="s">
        <v>367</v>
      </c>
      <c r="C42">
        <f>VLOOKUP(B42,Objects!$B$2:$C$283,2,0)</f>
        <v>68</v>
      </c>
      <c r="D42" t="s">
        <v>305</v>
      </c>
      <c r="E42">
        <f>VLOOKUP(D42,Objects!$B$2:$C$283,2,0)</f>
        <v>22</v>
      </c>
      <c r="F42">
        <f t="shared" si="0"/>
        <v>22</v>
      </c>
      <c r="G42">
        <f t="shared" si="1"/>
        <v>68</v>
      </c>
      <c r="H42" t="s">
        <v>142</v>
      </c>
      <c r="I42">
        <f t="shared" si="2"/>
        <v>14</v>
      </c>
      <c r="J42">
        <f t="shared" si="9"/>
        <v>4144</v>
      </c>
      <c r="K42">
        <f t="shared" si="3"/>
        <v>13</v>
      </c>
      <c r="L42" t="str">
        <f t="shared" si="4"/>
        <v>Data 22,68,4144,13</v>
      </c>
      <c r="M42">
        <f t="shared" si="8"/>
        <v>37</v>
      </c>
    </row>
    <row r="43" spans="2:14" x14ac:dyDescent="0.25">
      <c r="H43" t="s">
        <v>143</v>
      </c>
      <c r="I43">
        <f t="shared" si="2"/>
        <v>86</v>
      </c>
      <c r="J43">
        <f t="shared" si="9"/>
        <v>4158</v>
      </c>
      <c r="K43">
        <f t="shared" si="3"/>
        <v>85</v>
      </c>
      <c r="N43">
        <f>J42+I42</f>
        <v>4158</v>
      </c>
    </row>
    <row r="44" spans="2:14" x14ac:dyDescent="0.25">
      <c r="B44" t="s">
        <v>305</v>
      </c>
      <c r="C44">
        <f>VLOOKUP(B44,Objects!$B$2:$C$283,2,0)</f>
        <v>22</v>
      </c>
      <c r="E44">
        <v>0</v>
      </c>
      <c r="F44">
        <v>22</v>
      </c>
      <c r="G44">
        <v>0</v>
      </c>
      <c r="H44" t="s">
        <v>1</v>
      </c>
      <c r="I44">
        <f t="shared" si="2"/>
        <v>27</v>
      </c>
      <c r="J44">
        <f t="shared" si="9"/>
        <v>4244</v>
      </c>
      <c r="K44">
        <f t="shared" si="3"/>
        <v>26</v>
      </c>
      <c r="L44" t="str">
        <f t="shared" si="4"/>
        <v>Data 22,0,4244,26</v>
      </c>
      <c r="M44">
        <f>M42+1</f>
        <v>38</v>
      </c>
    </row>
    <row r="45" spans="2:14" x14ac:dyDescent="0.25">
      <c r="B45" t="s">
        <v>452</v>
      </c>
      <c r="C45">
        <f>VLOOKUP(B45,Objects!$B$2:$C$283,2,0)</f>
        <v>139</v>
      </c>
      <c r="E45">
        <v>0</v>
      </c>
      <c r="F45">
        <v>139</v>
      </c>
      <c r="G45">
        <v>0</v>
      </c>
      <c r="H45" t="s">
        <v>144</v>
      </c>
      <c r="I45">
        <f t="shared" si="2"/>
        <v>35</v>
      </c>
      <c r="J45">
        <f t="shared" si="9"/>
        <v>4271</v>
      </c>
      <c r="K45">
        <f t="shared" si="3"/>
        <v>34</v>
      </c>
      <c r="L45" t="str">
        <f t="shared" si="4"/>
        <v>Data 139,0,4271,34</v>
      </c>
      <c r="M45">
        <f>M44+1</f>
        <v>39</v>
      </c>
    </row>
    <row r="46" spans="2:14" x14ac:dyDescent="0.25">
      <c r="B46" t="s">
        <v>453</v>
      </c>
      <c r="C46">
        <f>VLOOKUP(B46,Objects!$B$2:$C$283,2,0)</f>
        <v>140</v>
      </c>
      <c r="E46">
        <v>0</v>
      </c>
      <c r="F46">
        <v>140</v>
      </c>
      <c r="G46">
        <v>0</v>
      </c>
      <c r="I46">
        <f>I45</f>
        <v>35</v>
      </c>
      <c r="J46">
        <f>J45</f>
        <v>4271</v>
      </c>
      <c r="K46">
        <f>K45</f>
        <v>34</v>
      </c>
      <c r="L46" t="str">
        <f t="shared" si="4"/>
        <v>Data 140,0,4271,34</v>
      </c>
      <c r="M46">
        <f t="shared" ref="M46:M75" si="10">M45+1</f>
        <v>40</v>
      </c>
    </row>
    <row r="47" spans="2:14" x14ac:dyDescent="0.25">
      <c r="B47" t="s">
        <v>296</v>
      </c>
      <c r="C47">
        <f>VLOOKUP(B47,Objects!$B$2:$C$283,2,0)</f>
        <v>61</v>
      </c>
      <c r="E47">
        <v>0</v>
      </c>
      <c r="F47">
        <v>61</v>
      </c>
      <c r="G47">
        <v>0</v>
      </c>
      <c r="H47" t="s">
        <v>145</v>
      </c>
      <c r="I47">
        <f>LEN(H47)+1</f>
        <v>38</v>
      </c>
      <c r="J47">
        <f>J46+I46</f>
        <v>4306</v>
      </c>
      <c r="K47">
        <f t="shared" si="3"/>
        <v>37</v>
      </c>
      <c r="L47" t="str">
        <f t="shared" si="4"/>
        <v>Data 61,0,4306,37</v>
      </c>
      <c r="M47">
        <f t="shared" si="10"/>
        <v>41</v>
      </c>
    </row>
    <row r="48" spans="2:14" x14ac:dyDescent="0.25">
      <c r="B48" t="s">
        <v>297</v>
      </c>
      <c r="C48">
        <f>VLOOKUP(B48,Objects!$B$2:$C$283,2,0)</f>
        <v>16</v>
      </c>
      <c r="E48">
        <v>0</v>
      </c>
      <c r="F48">
        <v>16</v>
      </c>
      <c r="G48">
        <v>0</v>
      </c>
      <c r="I48">
        <f>I47</f>
        <v>38</v>
      </c>
      <c r="J48">
        <f>J47</f>
        <v>4306</v>
      </c>
      <c r="K48">
        <f>K47</f>
        <v>37</v>
      </c>
      <c r="L48" t="str">
        <f t="shared" si="4"/>
        <v>Data 16,0,4306,37</v>
      </c>
      <c r="M48">
        <f t="shared" si="10"/>
        <v>42</v>
      </c>
    </row>
    <row r="49" spans="2:14" x14ac:dyDescent="0.25">
      <c r="B49" t="s">
        <v>388</v>
      </c>
      <c r="C49">
        <f>VLOOKUP(B49,Objects!$B$2:$C$283,2,0)</f>
        <v>84</v>
      </c>
      <c r="E49">
        <v>0</v>
      </c>
      <c r="F49">
        <v>84</v>
      </c>
      <c r="G49">
        <v>0</v>
      </c>
      <c r="H49" t="s">
        <v>545</v>
      </c>
      <c r="I49">
        <f t="shared" si="2"/>
        <v>102</v>
      </c>
      <c r="J49">
        <f t="shared" si="9"/>
        <v>4344</v>
      </c>
      <c r="K49">
        <f t="shared" si="3"/>
        <v>101</v>
      </c>
      <c r="L49" t="str">
        <f t="shared" si="4"/>
        <v>Data 84,0,4344,101</v>
      </c>
      <c r="M49">
        <f t="shared" si="10"/>
        <v>43</v>
      </c>
    </row>
    <row r="50" spans="2:14" x14ac:dyDescent="0.25">
      <c r="E50">
        <v>0</v>
      </c>
      <c r="F50">
        <v>0</v>
      </c>
      <c r="G50">
        <v>0</v>
      </c>
      <c r="H50" t="s">
        <v>146</v>
      </c>
      <c r="I50">
        <f t="shared" si="2"/>
        <v>21</v>
      </c>
      <c r="J50">
        <f t="shared" si="9"/>
        <v>4446</v>
      </c>
      <c r="K50">
        <f t="shared" si="3"/>
        <v>20</v>
      </c>
      <c r="L50" t="str">
        <f t="shared" si="4"/>
        <v>Data 0,0,4446,20</v>
      </c>
      <c r="M50">
        <f t="shared" si="10"/>
        <v>44</v>
      </c>
    </row>
    <row r="51" spans="2:14" x14ac:dyDescent="0.25">
      <c r="B51" s="1" t="s">
        <v>490</v>
      </c>
      <c r="C51" s="1">
        <v>0</v>
      </c>
      <c r="E51" s="1">
        <v>0</v>
      </c>
      <c r="F51">
        <f t="shared" si="0"/>
        <v>0</v>
      </c>
      <c r="G51">
        <f t="shared" si="1"/>
        <v>0</v>
      </c>
      <c r="H51" t="s">
        <v>147</v>
      </c>
      <c r="I51">
        <f t="shared" si="2"/>
        <v>20</v>
      </c>
      <c r="J51">
        <f t="shared" si="9"/>
        <v>4467</v>
      </c>
      <c r="K51">
        <f t="shared" si="3"/>
        <v>19</v>
      </c>
      <c r="L51" t="str">
        <f t="shared" si="4"/>
        <v>Data 0,0,4467,19</v>
      </c>
      <c r="M51">
        <f t="shared" si="10"/>
        <v>45</v>
      </c>
    </row>
    <row r="52" spans="2:14" x14ac:dyDescent="0.25">
      <c r="B52" s="1"/>
      <c r="C52" s="1">
        <v>0</v>
      </c>
      <c r="E52" s="1">
        <v>0</v>
      </c>
      <c r="F52">
        <f t="shared" si="0"/>
        <v>0</v>
      </c>
      <c r="G52">
        <f t="shared" si="1"/>
        <v>0</v>
      </c>
      <c r="H52" t="s">
        <v>148</v>
      </c>
      <c r="I52">
        <f t="shared" si="2"/>
        <v>66</v>
      </c>
      <c r="J52">
        <f t="shared" si="9"/>
        <v>4487</v>
      </c>
      <c r="K52">
        <f t="shared" si="3"/>
        <v>65</v>
      </c>
      <c r="L52" t="str">
        <f t="shared" si="4"/>
        <v>Data 0,0,4487,65</v>
      </c>
      <c r="M52">
        <f t="shared" si="10"/>
        <v>46</v>
      </c>
    </row>
    <row r="53" spans="2:14" x14ac:dyDescent="0.25">
      <c r="B53" s="1"/>
      <c r="C53" s="1">
        <v>0</v>
      </c>
      <c r="E53" s="1">
        <v>0</v>
      </c>
      <c r="F53">
        <f t="shared" si="0"/>
        <v>0</v>
      </c>
      <c r="G53">
        <f t="shared" si="1"/>
        <v>0</v>
      </c>
      <c r="H53" t="s">
        <v>149</v>
      </c>
      <c r="I53">
        <f t="shared" si="2"/>
        <v>31</v>
      </c>
      <c r="J53">
        <f t="shared" si="9"/>
        <v>4553</v>
      </c>
      <c r="K53">
        <f t="shared" si="3"/>
        <v>30</v>
      </c>
      <c r="L53" t="str">
        <f t="shared" si="4"/>
        <v>Data 0,0,4553,30</v>
      </c>
      <c r="M53">
        <f t="shared" si="10"/>
        <v>47</v>
      </c>
    </row>
    <row r="54" spans="2:14" x14ac:dyDescent="0.25">
      <c r="F54">
        <v>0</v>
      </c>
      <c r="G54">
        <v>0</v>
      </c>
      <c r="H54" t="s">
        <v>150</v>
      </c>
      <c r="I54">
        <f t="shared" si="2"/>
        <v>35</v>
      </c>
      <c r="J54">
        <f t="shared" si="9"/>
        <v>4584</v>
      </c>
      <c r="K54">
        <f t="shared" si="3"/>
        <v>34</v>
      </c>
      <c r="L54" t="str">
        <f t="shared" si="4"/>
        <v>Data 0,0,4584,34</v>
      </c>
      <c r="M54">
        <f t="shared" si="10"/>
        <v>48</v>
      </c>
    </row>
    <row r="55" spans="2:14" x14ac:dyDescent="0.25">
      <c r="F55">
        <v>0</v>
      </c>
      <c r="G55">
        <v>0</v>
      </c>
      <c r="H55" t="s">
        <v>151</v>
      </c>
      <c r="I55">
        <f t="shared" si="2"/>
        <v>7</v>
      </c>
      <c r="J55">
        <f t="shared" si="9"/>
        <v>4619</v>
      </c>
      <c r="K55">
        <f t="shared" si="3"/>
        <v>6</v>
      </c>
      <c r="L55" t="str">
        <f t="shared" si="4"/>
        <v>Data 0,0,4619,6</v>
      </c>
      <c r="M55">
        <f t="shared" si="10"/>
        <v>49</v>
      </c>
      <c r="N55">
        <v>1</v>
      </c>
    </row>
    <row r="56" spans="2:14" x14ac:dyDescent="0.25">
      <c r="F56">
        <v>0</v>
      </c>
      <c r="G56">
        <v>0</v>
      </c>
      <c r="H56" t="s">
        <v>152</v>
      </c>
      <c r="I56">
        <f t="shared" si="2"/>
        <v>53</v>
      </c>
      <c r="J56">
        <f t="shared" si="9"/>
        <v>4626</v>
      </c>
      <c r="K56">
        <f t="shared" si="3"/>
        <v>52</v>
      </c>
      <c r="L56" t="str">
        <f t="shared" si="4"/>
        <v>Data 0,0,4626,52</v>
      </c>
      <c r="M56">
        <f t="shared" si="10"/>
        <v>50</v>
      </c>
      <c r="N56">
        <v>2</v>
      </c>
    </row>
    <row r="57" spans="2:14" x14ac:dyDescent="0.25">
      <c r="F57">
        <v>0</v>
      </c>
      <c r="G57">
        <v>0</v>
      </c>
      <c r="H57" t="s">
        <v>153</v>
      </c>
      <c r="I57">
        <f t="shared" si="2"/>
        <v>34</v>
      </c>
      <c r="J57">
        <f t="shared" si="9"/>
        <v>4679</v>
      </c>
      <c r="K57">
        <f t="shared" si="3"/>
        <v>33</v>
      </c>
      <c r="L57" t="str">
        <f t="shared" si="4"/>
        <v>Data 0,0,4679,33</v>
      </c>
      <c r="M57">
        <f t="shared" si="10"/>
        <v>51</v>
      </c>
      <c r="N57">
        <v>3</v>
      </c>
    </row>
    <row r="58" spans="2:14" x14ac:dyDescent="0.25">
      <c r="F58">
        <v>0</v>
      </c>
      <c r="G58">
        <v>0</v>
      </c>
      <c r="H58" t="s">
        <v>154</v>
      </c>
      <c r="I58">
        <f t="shared" si="2"/>
        <v>35</v>
      </c>
      <c r="J58">
        <f t="shared" si="9"/>
        <v>4713</v>
      </c>
      <c r="K58">
        <f t="shared" si="3"/>
        <v>34</v>
      </c>
      <c r="L58" t="str">
        <f t="shared" si="4"/>
        <v>Data 0,0,4713,34</v>
      </c>
      <c r="M58">
        <f t="shared" si="10"/>
        <v>52</v>
      </c>
      <c r="N58">
        <v>4</v>
      </c>
    </row>
    <row r="59" spans="2:14" x14ac:dyDescent="0.25">
      <c r="F59">
        <v>0</v>
      </c>
      <c r="G59">
        <v>0</v>
      </c>
      <c r="H59" t="s">
        <v>2</v>
      </c>
      <c r="I59">
        <f t="shared" si="2"/>
        <v>41</v>
      </c>
      <c r="J59">
        <f t="shared" si="9"/>
        <v>4748</v>
      </c>
      <c r="K59">
        <f t="shared" si="3"/>
        <v>40</v>
      </c>
      <c r="L59" t="str">
        <f t="shared" si="4"/>
        <v>Data 0,0,4748,40</v>
      </c>
      <c r="M59">
        <f t="shared" si="10"/>
        <v>53</v>
      </c>
      <c r="N59">
        <v>5</v>
      </c>
    </row>
    <row r="60" spans="2:14" x14ac:dyDescent="0.25">
      <c r="F60">
        <v>0</v>
      </c>
      <c r="G60">
        <v>0</v>
      </c>
      <c r="H60" t="s">
        <v>155</v>
      </c>
      <c r="I60">
        <f t="shared" si="2"/>
        <v>47</v>
      </c>
      <c r="J60">
        <f t="shared" si="9"/>
        <v>4789</v>
      </c>
      <c r="K60">
        <f t="shared" si="3"/>
        <v>46</v>
      </c>
      <c r="L60" t="str">
        <f t="shared" si="4"/>
        <v>Data 0,0,4789,46</v>
      </c>
      <c r="M60">
        <f t="shared" si="10"/>
        <v>54</v>
      </c>
      <c r="N60">
        <v>6</v>
      </c>
    </row>
    <row r="61" spans="2:14" x14ac:dyDescent="0.25">
      <c r="F61">
        <v>0</v>
      </c>
      <c r="G61">
        <v>0</v>
      </c>
      <c r="H61" t="s">
        <v>156</v>
      </c>
      <c r="I61">
        <f t="shared" si="2"/>
        <v>53</v>
      </c>
      <c r="J61">
        <f t="shared" si="9"/>
        <v>4836</v>
      </c>
      <c r="K61">
        <f t="shared" si="3"/>
        <v>52</v>
      </c>
      <c r="L61" t="str">
        <f t="shared" si="4"/>
        <v>Data 0,0,4836,52</v>
      </c>
      <c r="M61">
        <f t="shared" si="10"/>
        <v>55</v>
      </c>
      <c r="N61">
        <v>7</v>
      </c>
    </row>
    <row r="62" spans="2:14" x14ac:dyDescent="0.25">
      <c r="F62">
        <v>0</v>
      </c>
      <c r="G62">
        <v>0</v>
      </c>
      <c r="H62" t="s">
        <v>157</v>
      </c>
      <c r="I62">
        <f t="shared" si="2"/>
        <v>47</v>
      </c>
      <c r="J62">
        <f t="shared" si="9"/>
        <v>4889</v>
      </c>
      <c r="K62">
        <f t="shared" si="3"/>
        <v>46</v>
      </c>
      <c r="L62" t="str">
        <f t="shared" si="4"/>
        <v>Data 0,0,4889,46</v>
      </c>
      <c r="M62">
        <f t="shared" si="10"/>
        <v>56</v>
      </c>
      <c r="N62">
        <v>8</v>
      </c>
    </row>
    <row r="63" spans="2:14" x14ac:dyDescent="0.25">
      <c r="F63">
        <v>0</v>
      </c>
      <c r="G63">
        <v>0</v>
      </c>
      <c r="H63" t="s">
        <v>158</v>
      </c>
      <c r="I63">
        <f t="shared" si="2"/>
        <v>53</v>
      </c>
      <c r="J63">
        <f t="shared" si="9"/>
        <v>4936</v>
      </c>
      <c r="K63">
        <f t="shared" si="3"/>
        <v>52</v>
      </c>
      <c r="L63" t="str">
        <f t="shared" si="4"/>
        <v>Data 0,0,4936,52</v>
      </c>
      <c r="M63">
        <f t="shared" si="10"/>
        <v>57</v>
      </c>
      <c r="N63">
        <v>9</v>
      </c>
    </row>
    <row r="64" spans="2:14" x14ac:dyDescent="0.25">
      <c r="F64">
        <v>0</v>
      </c>
      <c r="G64">
        <v>0</v>
      </c>
      <c r="H64" t="s">
        <v>159</v>
      </c>
      <c r="I64">
        <f t="shared" si="2"/>
        <v>51</v>
      </c>
      <c r="J64">
        <f t="shared" si="9"/>
        <v>4989</v>
      </c>
      <c r="K64">
        <f t="shared" si="3"/>
        <v>50</v>
      </c>
      <c r="L64" t="str">
        <f t="shared" si="4"/>
        <v>Data 0,0,4989,50</v>
      </c>
      <c r="M64">
        <f t="shared" si="10"/>
        <v>58</v>
      </c>
      <c r="N64">
        <v>10</v>
      </c>
    </row>
    <row r="65" spans="2:14" x14ac:dyDescent="0.25">
      <c r="F65">
        <v>0</v>
      </c>
      <c r="G65">
        <v>0</v>
      </c>
      <c r="H65" t="s">
        <v>160</v>
      </c>
      <c r="I65">
        <f t="shared" si="2"/>
        <v>19</v>
      </c>
      <c r="J65">
        <f t="shared" si="9"/>
        <v>5040</v>
      </c>
      <c r="K65">
        <f t="shared" si="3"/>
        <v>18</v>
      </c>
      <c r="L65" t="str">
        <f t="shared" si="4"/>
        <v>Data 0,0,5040,18</v>
      </c>
      <c r="M65">
        <f t="shared" si="10"/>
        <v>59</v>
      </c>
      <c r="N65">
        <v>11</v>
      </c>
    </row>
    <row r="66" spans="2:14" x14ac:dyDescent="0.25">
      <c r="F66">
        <v>0</v>
      </c>
      <c r="G66">
        <v>0</v>
      </c>
      <c r="H66" t="s">
        <v>161</v>
      </c>
      <c r="I66">
        <f t="shared" si="2"/>
        <v>71</v>
      </c>
      <c r="J66">
        <f t="shared" si="9"/>
        <v>5059</v>
      </c>
      <c r="K66">
        <f t="shared" si="3"/>
        <v>70</v>
      </c>
      <c r="L66" t="str">
        <f t="shared" si="4"/>
        <v>Data 0,0,5059,70</v>
      </c>
      <c r="M66">
        <f t="shared" si="10"/>
        <v>60</v>
      </c>
      <c r="N66">
        <v>12</v>
      </c>
    </row>
    <row r="67" spans="2:14" x14ac:dyDescent="0.25">
      <c r="F67">
        <v>0</v>
      </c>
      <c r="G67">
        <v>0</v>
      </c>
      <c r="H67" t="s">
        <v>3</v>
      </c>
      <c r="I67">
        <f t="shared" si="2"/>
        <v>49</v>
      </c>
      <c r="J67">
        <f t="shared" si="9"/>
        <v>5130</v>
      </c>
      <c r="K67">
        <f t="shared" si="3"/>
        <v>48</v>
      </c>
      <c r="L67" t="str">
        <f t="shared" si="4"/>
        <v>Data 0,0,5130,48</v>
      </c>
      <c r="M67">
        <f t="shared" si="10"/>
        <v>61</v>
      </c>
      <c r="N67">
        <v>13</v>
      </c>
    </row>
    <row r="68" spans="2:14" x14ac:dyDescent="0.25">
      <c r="F68">
        <v>0</v>
      </c>
      <c r="G68">
        <v>0</v>
      </c>
      <c r="H68" s="10" t="s">
        <v>546</v>
      </c>
      <c r="I68">
        <f t="shared" ref="I68:I74" si="11">LEN(H68)+1</f>
        <v>88</v>
      </c>
      <c r="J68">
        <f t="shared" si="9"/>
        <v>5179</v>
      </c>
      <c r="K68">
        <f>LEN(H68)</f>
        <v>87</v>
      </c>
      <c r="L68" t="str">
        <f t="shared" ref="L68:L77" si="12">CONCATENATE("Data ",F68,",",G68,",",J68,",",K68)</f>
        <v>Data 0,0,5179,87</v>
      </c>
      <c r="M68">
        <f t="shared" si="10"/>
        <v>62</v>
      </c>
      <c r="N68">
        <v>14</v>
      </c>
    </row>
    <row r="69" spans="2:14" x14ac:dyDescent="0.25">
      <c r="B69" t="s">
        <v>491</v>
      </c>
      <c r="F69">
        <v>0</v>
      </c>
      <c r="G69">
        <v>0</v>
      </c>
      <c r="H69" t="s">
        <v>162</v>
      </c>
      <c r="I69">
        <f t="shared" si="11"/>
        <v>42</v>
      </c>
      <c r="J69">
        <f t="shared" si="9"/>
        <v>5267</v>
      </c>
      <c r="K69">
        <f>LEN(H69)</f>
        <v>41</v>
      </c>
      <c r="L69" t="str">
        <f t="shared" si="12"/>
        <v>Data 0,0,5267,41</v>
      </c>
      <c r="M69">
        <f t="shared" si="10"/>
        <v>63</v>
      </c>
      <c r="N69">
        <v>15</v>
      </c>
    </row>
    <row r="70" spans="2:14" x14ac:dyDescent="0.25">
      <c r="F70">
        <v>0</v>
      </c>
      <c r="G70">
        <v>0</v>
      </c>
      <c r="H70" t="s">
        <v>163</v>
      </c>
      <c r="I70">
        <f t="shared" si="11"/>
        <v>47</v>
      </c>
      <c r="J70">
        <f t="shared" si="9"/>
        <v>5309</v>
      </c>
      <c r="K70">
        <f>LEN(H70)</f>
        <v>46</v>
      </c>
      <c r="L70" t="str">
        <f t="shared" si="12"/>
        <v>Data 0,0,5309,46</v>
      </c>
      <c r="M70">
        <f t="shared" si="10"/>
        <v>64</v>
      </c>
      <c r="N70">
        <v>16</v>
      </c>
    </row>
    <row r="71" spans="2:14" ht="135" x14ac:dyDescent="0.25">
      <c r="B71" t="s">
        <v>335</v>
      </c>
      <c r="C71">
        <f>VLOOKUP(B71,Objects!$B$2:$C$283,2,0)</f>
        <v>46</v>
      </c>
      <c r="D71" t="s">
        <v>413</v>
      </c>
      <c r="E71">
        <f>VLOOKUP(D71,Objects!$B$2:$C$283,2,0)</f>
        <v>104</v>
      </c>
      <c r="F71">
        <f>IF(C71&lt;E71,C71,E71)</f>
        <v>46</v>
      </c>
      <c r="G71">
        <f>IF(C71&gt;E71,C71,E71)</f>
        <v>104</v>
      </c>
      <c r="H71" s="11" t="s">
        <v>547</v>
      </c>
      <c r="I71">
        <f t="shared" si="11"/>
        <v>410</v>
      </c>
      <c r="J71">
        <f t="shared" si="9"/>
        <v>5356</v>
      </c>
      <c r="K71">
        <f>LEN([1]Use!H71)</f>
        <v>409</v>
      </c>
      <c r="L71" t="str">
        <f t="shared" si="12"/>
        <v>Data 46,104,5356,409</v>
      </c>
      <c r="M71">
        <f t="shared" si="10"/>
        <v>65</v>
      </c>
    </row>
    <row r="72" spans="2:14" x14ac:dyDescent="0.25">
      <c r="B72" t="s">
        <v>386</v>
      </c>
      <c r="C72">
        <f>VLOOKUP(B72,Objects!$B$2:$C$283,2,0)</f>
        <v>82</v>
      </c>
      <c r="D72" t="s">
        <v>492</v>
      </c>
      <c r="E72">
        <f>VLOOKUP(D72,Objects!$B$2:$C$283,2,0)</f>
        <v>9</v>
      </c>
      <c r="F72">
        <f>IF(C72&lt;E72,C72,E72)</f>
        <v>9</v>
      </c>
      <c r="G72">
        <f>IF(C72&gt;E72,C72,E72)</f>
        <v>82</v>
      </c>
      <c r="H72" t="s">
        <v>164</v>
      </c>
      <c r="I72">
        <f t="shared" si="11"/>
        <v>69</v>
      </c>
      <c r="J72">
        <f t="shared" si="9"/>
        <v>5766</v>
      </c>
      <c r="K72">
        <f>LEN([1]Use!H72)</f>
        <v>68</v>
      </c>
      <c r="L72" t="str">
        <f t="shared" si="12"/>
        <v>Data 9,82,5766,68</v>
      </c>
      <c r="M72">
        <f t="shared" si="10"/>
        <v>66</v>
      </c>
    </row>
    <row r="73" spans="2:14" x14ac:dyDescent="0.25">
      <c r="F73">
        <v>0</v>
      </c>
      <c r="G73">
        <v>0</v>
      </c>
      <c r="H73" t="s">
        <v>165</v>
      </c>
      <c r="I73">
        <f t="shared" si="11"/>
        <v>38</v>
      </c>
      <c r="J73">
        <f t="shared" si="9"/>
        <v>5835</v>
      </c>
      <c r="K73">
        <f>LEN([1]Use!H73)</f>
        <v>37</v>
      </c>
      <c r="L73" t="str">
        <f t="shared" si="12"/>
        <v>Data 0,0,5835,37</v>
      </c>
      <c r="M73">
        <f t="shared" si="10"/>
        <v>67</v>
      </c>
    </row>
    <row r="74" spans="2:14" x14ac:dyDescent="0.25">
      <c r="B74" t="s">
        <v>286</v>
      </c>
      <c r="C74">
        <f>VLOOKUP(B74,Objects!$B$2:$C$283,2,0)</f>
        <v>7</v>
      </c>
      <c r="D74" t="s">
        <v>314</v>
      </c>
      <c r="E74">
        <f>VLOOKUP(D74,Objects!$B$2:$C$283,2,0)</f>
        <v>29</v>
      </c>
      <c r="F74">
        <f>IF(C74&lt;E74,C74,E74)</f>
        <v>7</v>
      </c>
      <c r="G74">
        <f>IF(C74&gt;E74,C74,E74)</f>
        <v>29</v>
      </c>
      <c r="H74" t="s">
        <v>166</v>
      </c>
      <c r="I74">
        <f t="shared" si="11"/>
        <v>78</v>
      </c>
      <c r="J74">
        <f t="shared" si="9"/>
        <v>5873</v>
      </c>
      <c r="K74">
        <f>LEN([1]Use!H74)</f>
        <v>77</v>
      </c>
      <c r="L74" t="str">
        <f t="shared" si="12"/>
        <v>Data 7,29,5873,77</v>
      </c>
      <c r="M74">
        <f t="shared" si="10"/>
        <v>68</v>
      </c>
    </row>
    <row r="75" spans="2:14" x14ac:dyDescent="0.25">
      <c r="B75" t="s">
        <v>291</v>
      </c>
      <c r="C75">
        <f>VLOOKUP(B75,Objects!$B$2:$C$283,2,0)</f>
        <v>86</v>
      </c>
      <c r="D75" t="s">
        <v>296</v>
      </c>
      <c r="E75">
        <f>VLOOKUP(D75,Objects!$B$2:$C$283,2,0)</f>
        <v>61</v>
      </c>
      <c r="F75">
        <f t="shared" ref="F75" si="13">IF(C75&lt;E75,C75,E75)</f>
        <v>61</v>
      </c>
      <c r="G75">
        <f t="shared" ref="G75" si="14">IF(C75&gt;E75,C75,E75)</f>
        <v>86</v>
      </c>
      <c r="I75">
        <f>I23</f>
        <v>32</v>
      </c>
      <c r="J75">
        <f>J23</f>
        <v>1557</v>
      </c>
      <c r="K75">
        <f>I75-1</f>
        <v>31</v>
      </c>
      <c r="L75" t="str">
        <f t="shared" si="12"/>
        <v>Data 61,86,1557,31</v>
      </c>
      <c r="M75">
        <f t="shared" si="10"/>
        <v>69</v>
      </c>
    </row>
    <row r="76" spans="2:14" x14ac:dyDescent="0.25">
      <c r="F76">
        <v>0</v>
      </c>
      <c r="G76">
        <v>0</v>
      </c>
      <c r="H76" t="s">
        <v>167</v>
      </c>
      <c r="I76">
        <f>LEN(H76)+1</f>
        <v>62</v>
      </c>
      <c r="J76">
        <f>J74+I74</f>
        <v>5951</v>
      </c>
      <c r="K76">
        <f>I76-1</f>
        <v>61</v>
      </c>
      <c r="L76" t="str">
        <f t="shared" si="12"/>
        <v>Data 0,0,5951,61</v>
      </c>
    </row>
    <row r="77" spans="2:14" x14ac:dyDescent="0.25">
      <c r="F77">
        <v>0</v>
      </c>
      <c r="G77">
        <v>0</v>
      </c>
      <c r="H77" t="s">
        <v>588</v>
      </c>
      <c r="I77">
        <f>LEN(H77)+1</f>
        <v>177</v>
      </c>
      <c r="J77">
        <f>J76+I76</f>
        <v>6013</v>
      </c>
      <c r="K77">
        <f>I77-1</f>
        <v>176</v>
      </c>
      <c r="L77" t="str">
        <f t="shared" si="12"/>
        <v>Data 0,0,6013,176</v>
      </c>
    </row>
  </sheetData>
  <mergeCells count="1">
    <mergeCell ref="B2:E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25"/>
  <sheetViews>
    <sheetView topLeftCell="B1" workbookViewId="0">
      <selection activeCell="J3" sqref="J3"/>
    </sheetView>
  </sheetViews>
  <sheetFormatPr defaultRowHeight="15" x14ac:dyDescent="0.25"/>
  <cols>
    <col min="2" max="2" width="23.85546875" bestFit="1" customWidth="1"/>
    <col min="3" max="3" width="6.85546875" customWidth="1"/>
    <col min="4" max="4" width="116.140625" style="17" customWidth="1"/>
    <col min="5" max="5" width="12.42578125" customWidth="1"/>
    <col min="8" max="8" width="14.140625" bestFit="1" customWidth="1"/>
  </cols>
  <sheetData>
    <row r="2" spans="1:8" ht="45" x14ac:dyDescent="0.25">
      <c r="B2" s="12" t="s">
        <v>498</v>
      </c>
      <c r="D2" s="12" t="s">
        <v>72</v>
      </c>
      <c r="E2" s="25" t="s">
        <v>592</v>
      </c>
      <c r="F2" s="25" t="s">
        <v>593</v>
      </c>
      <c r="G2" s="25" t="s">
        <v>594</v>
      </c>
      <c r="H2" s="12" t="s">
        <v>694</v>
      </c>
    </row>
    <row r="3" spans="1:8" ht="75" x14ac:dyDescent="0.25">
      <c r="B3" t="s">
        <v>336</v>
      </c>
      <c r="C3">
        <f>VLOOKUP(B3,Screens!$B$3:$C$105,2,0)</f>
        <v>1</v>
      </c>
      <c r="D3" s="3" t="s">
        <v>576</v>
      </c>
      <c r="E3">
        <f>LEN(D3)+1</f>
        <v>398</v>
      </c>
      <c r="F3">
        <v>0</v>
      </c>
      <c r="G3">
        <f t="shared" ref="G3:G12" si="0">LEN(D3)</f>
        <v>397</v>
      </c>
      <c r="H3" t="str">
        <f t="shared" ref="H3:H66" si="1">CONCATENATE("Data ",F3,",",G3)</f>
        <v>Data 0,397</v>
      </c>
    </row>
    <row r="4" spans="1:8" ht="30" x14ac:dyDescent="0.25">
      <c r="B4" t="s">
        <v>321</v>
      </c>
      <c r="C4">
        <f>VLOOKUP(B4,Screens!$B$3:$C$105,2,0)</f>
        <v>2</v>
      </c>
      <c r="D4" s="3" t="s">
        <v>577</v>
      </c>
      <c r="E4">
        <f t="shared" ref="E4:E67" si="2">LEN(D4)+1</f>
        <v>91</v>
      </c>
      <c r="F4">
        <f t="shared" ref="F4:F67" si="3">F3+E3</f>
        <v>398</v>
      </c>
      <c r="G4">
        <f t="shared" si="0"/>
        <v>90</v>
      </c>
      <c r="H4" t="str">
        <f t="shared" si="1"/>
        <v>Data 398,90</v>
      </c>
    </row>
    <row r="5" spans="1:8" ht="45" x14ac:dyDescent="0.25">
      <c r="B5" t="s">
        <v>339</v>
      </c>
      <c r="C5">
        <f>VLOOKUP(B5,Screens!$B$3:$C$105,2,0)</f>
        <v>3</v>
      </c>
      <c r="D5" s="3" t="s">
        <v>578</v>
      </c>
      <c r="E5">
        <f t="shared" si="2"/>
        <v>200</v>
      </c>
      <c r="F5">
        <f t="shared" si="3"/>
        <v>489</v>
      </c>
      <c r="G5">
        <f t="shared" si="0"/>
        <v>199</v>
      </c>
      <c r="H5" t="str">
        <f t="shared" si="1"/>
        <v>Data 489,199</v>
      </c>
    </row>
    <row r="6" spans="1:8" ht="75" x14ac:dyDescent="0.25">
      <c r="B6" t="s">
        <v>342</v>
      </c>
      <c r="C6">
        <f>VLOOKUP(B6,Screens!$B$3:$C$105,2,0)</f>
        <v>4</v>
      </c>
      <c r="D6" s="3" t="s">
        <v>136</v>
      </c>
      <c r="E6">
        <f t="shared" si="2"/>
        <v>321</v>
      </c>
      <c r="F6">
        <f t="shared" si="3"/>
        <v>689</v>
      </c>
      <c r="G6">
        <f t="shared" si="0"/>
        <v>320</v>
      </c>
      <c r="H6" t="str">
        <f t="shared" si="1"/>
        <v>Data 689,320</v>
      </c>
    </row>
    <row r="7" spans="1:8" ht="30" x14ac:dyDescent="0.25">
      <c r="B7" t="s">
        <v>318</v>
      </c>
      <c r="C7">
        <f>VLOOKUP(B7,Screens!$B$3:$C$105,2,0)</f>
        <v>5</v>
      </c>
      <c r="D7" s="3" t="s">
        <v>19</v>
      </c>
      <c r="E7">
        <f t="shared" si="2"/>
        <v>124</v>
      </c>
      <c r="F7">
        <f t="shared" si="3"/>
        <v>1010</v>
      </c>
      <c r="G7">
        <f t="shared" si="0"/>
        <v>123</v>
      </c>
      <c r="H7" t="str">
        <f t="shared" si="1"/>
        <v>Data 1010,123</v>
      </c>
    </row>
    <row r="8" spans="1:8" ht="33.75" customHeight="1" x14ac:dyDescent="0.25">
      <c r="B8" t="s">
        <v>438</v>
      </c>
      <c r="C8">
        <f>VLOOKUP(B8,Screens!$B$3:$C$105,2,0)</f>
        <v>6</v>
      </c>
      <c r="D8" s="3" t="s">
        <v>20</v>
      </c>
      <c r="E8">
        <f t="shared" si="2"/>
        <v>158</v>
      </c>
      <c r="F8">
        <f t="shared" si="3"/>
        <v>1134</v>
      </c>
      <c r="G8">
        <f t="shared" si="0"/>
        <v>157</v>
      </c>
      <c r="H8" t="str">
        <f t="shared" si="1"/>
        <v>Data 1134,157</v>
      </c>
    </row>
    <row r="9" spans="1:8" ht="60" x14ac:dyDescent="0.25">
      <c r="B9" t="s">
        <v>460</v>
      </c>
      <c r="C9">
        <f>VLOOKUP(B9,Screens!$B$3:$C$105,2,0)</f>
        <v>7</v>
      </c>
      <c r="D9" s="3" t="s">
        <v>21</v>
      </c>
      <c r="E9">
        <f t="shared" si="2"/>
        <v>352</v>
      </c>
      <c r="F9">
        <f t="shared" si="3"/>
        <v>1292</v>
      </c>
      <c r="G9">
        <f t="shared" si="0"/>
        <v>351</v>
      </c>
      <c r="H9" t="str">
        <f t="shared" si="1"/>
        <v>Data 1292,351</v>
      </c>
    </row>
    <row r="10" spans="1:8" ht="63" customHeight="1" x14ac:dyDescent="0.25">
      <c r="D10" s="3" t="s">
        <v>22</v>
      </c>
      <c r="E10">
        <f t="shared" si="2"/>
        <v>283</v>
      </c>
      <c r="F10">
        <f t="shared" si="3"/>
        <v>1644</v>
      </c>
      <c r="G10">
        <f t="shared" si="0"/>
        <v>282</v>
      </c>
    </row>
    <row r="11" spans="1:8" ht="60" x14ac:dyDescent="0.25">
      <c r="B11" t="s">
        <v>461</v>
      </c>
      <c r="C11">
        <f>VLOOKUP(B11,Screens!$B$3:$C$105,2,0)</f>
        <v>8</v>
      </c>
      <c r="D11" s="3" t="s">
        <v>23</v>
      </c>
      <c r="E11">
        <f t="shared" si="2"/>
        <v>337</v>
      </c>
      <c r="F11">
        <f>F9+E9+E10</f>
        <v>1927</v>
      </c>
      <c r="G11">
        <f t="shared" si="0"/>
        <v>336</v>
      </c>
      <c r="H11" t="str">
        <f t="shared" si="1"/>
        <v>Data 1927,336</v>
      </c>
    </row>
    <row r="12" spans="1:8" ht="45" x14ac:dyDescent="0.25">
      <c r="A12" t="s">
        <v>499</v>
      </c>
      <c r="B12" t="s">
        <v>462</v>
      </c>
      <c r="C12">
        <f>VLOOKUP(B12,Screens!$B$3:$C$105,2,0)</f>
        <v>9</v>
      </c>
      <c r="D12" s="3" t="s">
        <v>24</v>
      </c>
      <c r="E12">
        <f t="shared" si="2"/>
        <v>179</v>
      </c>
      <c r="F12">
        <f t="shared" si="3"/>
        <v>2264</v>
      </c>
      <c r="G12">
        <f t="shared" si="0"/>
        <v>178</v>
      </c>
      <c r="H12" t="str">
        <f t="shared" si="1"/>
        <v>Data 2264,178</v>
      </c>
    </row>
    <row r="13" spans="1:8" ht="30" x14ac:dyDescent="0.25">
      <c r="A13" t="s">
        <v>499</v>
      </c>
      <c r="D13" s="3" t="s">
        <v>25</v>
      </c>
      <c r="E13">
        <f t="shared" si="2"/>
        <v>125</v>
      </c>
    </row>
    <row r="14" spans="1:8" ht="90" customHeight="1" x14ac:dyDescent="0.25">
      <c r="B14" t="s">
        <v>463</v>
      </c>
      <c r="C14">
        <f>VLOOKUP(B14,Screens!$B$3:$C$105,2,0)</f>
        <v>10</v>
      </c>
      <c r="D14" s="2" t="s">
        <v>583</v>
      </c>
      <c r="E14">
        <f t="shared" si="2"/>
        <v>333</v>
      </c>
      <c r="F14">
        <f>F12+E12+E13</f>
        <v>2568</v>
      </c>
      <c r="G14">
        <f t="shared" ref="G14:G20" si="4">LEN(D14)</f>
        <v>332</v>
      </c>
      <c r="H14" t="str">
        <f t="shared" si="1"/>
        <v>Data 2568,332</v>
      </c>
    </row>
    <row r="15" spans="1:8" ht="72.75" customHeight="1" x14ac:dyDescent="0.25">
      <c r="D15" s="9" t="s">
        <v>549</v>
      </c>
      <c r="E15">
        <f t="shared" si="2"/>
        <v>199</v>
      </c>
      <c r="F15">
        <f>F14+E14</f>
        <v>2901</v>
      </c>
      <c r="G15">
        <f t="shared" si="4"/>
        <v>198</v>
      </c>
    </row>
    <row r="16" spans="1:8" ht="30" x14ac:dyDescent="0.25">
      <c r="B16" t="s">
        <v>360</v>
      </c>
      <c r="C16">
        <f>VLOOKUP(B16,Screens!$B$3:$C$105,2,0)</f>
        <v>11</v>
      </c>
      <c r="D16" s="2" t="s">
        <v>26</v>
      </c>
      <c r="E16">
        <f t="shared" si="2"/>
        <v>96</v>
      </c>
      <c r="F16">
        <f>F14+E14+E15</f>
        <v>3100</v>
      </c>
      <c r="G16">
        <f t="shared" si="4"/>
        <v>95</v>
      </c>
      <c r="H16" t="str">
        <f t="shared" si="1"/>
        <v>Data 3100,95</v>
      </c>
    </row>
    <row r="17" spans="2:8" ht="45" x14ac:dyDescent="0.25">
      <c r="B17" t="s">
        <v>356</v>
      </c>
      <c r="C17">
        <f>VLOOKUP(B17,Screens!$B$3:$C$105,2,0)</f>
        <v>12</v>
      </c>
      <c r="D17" s="3" t="s">
        <v>579</v>
      </c>
      <c r="E17">
        <f t="shared" si="2"/>
        <v>208</v>
      </c>
      <c r="F17">
        <f t="shared" si="3"/>
        <v>3196</v>
      </c>
      <c r="G17">
        <f t="shared" si="4"/>
        <v>207</v>
      </c>
      <c r="H17" t="str">
        <f t="shared" si="1"/>
        <v>Data 3196,207</v>
      </c>
    </row>
    <row r="18" spans="2:8" ht="45" x14ac:dyDescent="0.25">
      <c r="B18" t="s">
        <v>464</v>
      </c>
      <c r="C18">
        <f>VLOOKUP(B18,Screens!$B$3:$C$105,2,0)</f>
        <v>13</v>
      </c>
      <c r="D18" s="3" t="s">
        <v>496</v>
      </c>
      <c r="E18">
        <f t="shared" si="2"/>
        <v>220</v>
      </c>
      <c r="F18">
        <f t="shared" si="3"/>
        <v>3404</v>
      </c>
      <c r="G18">
        <f t="shared" si="4"/>
        <v>219</v>
      </c>
      <c r="H18" t="str">
        <f t="shared" si="1"/>
        <v>Data 3404,219</v>
      </c>
    </row>
    <row r="19" spans="2:8" ht="30" x14ac:dyDescent="0.25">
      <c r="B19" t="s">
        <v>371</v>
      </c>
      <c r="C19">
        <f>VLOOKUP(B19,Screens!$B$3:$C$105,2,0)</f>
        <v>14</v>
      </c>
      <c r="D19" s="3" t="s">
        <v>497</v>
      </c>
      <c r="E19">
        <f t="shared" si="2"/>
        <v>132</v>
      </c>
      <c r="F19">
        <f t="shared" si="3"/>
        <v>3624</v>
      </c>
      <c r="G19">
        <f t="shared" si="4"/>
        <v>131</v>
      </c>
      <c r="H19" t="str">
        <f t="shared" si="1"/>
        <v>Data 3624,131</v>
      </c>
    </row>
    <row r="20" spans="2:8" ht="45" x14ac:dyDescent="0.25">
      <c r="B20" t="s">
        <v>416</v>
      </c>
      <c r="C20">
        <f>VLOOKUP(B20,Screens!$B$3:$C$105,2,0)</f>
        <v>15</v>
      </c>
      <c r="D20" s="3" t="s">
        <v>548</v>
      </c>
      <c r="E20">
        <f t="shared" si="2"/>
        <v>173</v>
      </c>
      <c r="F20">
        <f>F19+E19</f>
        <v>3756</v>
      </c>
      <c r="G20">
        <f t="shared" si="4"/>
        <v>172</v>
      </c>
      <c r="H20" t="str">
        <f t="shared" si="1"/>
        <v>Data 3756,172</v>
      </c>
    </row>
    <row r="21" spans="2:8" x14ac:dyDescent="0.25">
      <c r="B21" t="s">
        <v>465</v>
      </c>
      <c r="C21">
        <f>VLOOKUP(B21,Screens!$B$3:$C$105,2,0)</f>
        <v>16</v>
      </c>
      <c r="D21" s="4"/>
      <c r="E21">
        <f>E$20</f>
        <v>173</v>
      </c>
      <c r="F21">
        <f>F20</f>
        <v>3756</v>
      </c>
      <c r="G21">
        <f>G$20</f>
        <v>172</v>
      </c>
      <c r="H21" t="str">
        <f t="shared" si="1"/>
        <v>Data 3756,172</v>
      </c>
    </row>
    <row r="22" spans="2:8" x14ac:dyDescent="0.25">
      <c r="B22" t="s">
        <v>466</v>
      </c>
      <c r="C22">
        <f>VLOOKUP(B22,Screens!$B$3:$C$105,2,0)</f>
        <v>17</v>
      </c>
      <c r="D22" s="4"/>
      <c r="E22">
        <f t="shared" ref="E22:E25" si="5">E$20</f>
        <v>173</v>
      </c>
      <c r="F22">
        <f>F20</f>
        <v>3756</v>
      </c>
      <c r="G22">
        <f>G$20</f>
        <v>172</v>
      </c>
      <c r="H22" t="str">
        <f t="shared" si="1"/>
        <v>Data 3756,172</v>
      </c>
    </row>
    <row r="23" spans="2:8" x14ac:dyDescent="0.25">
      <c r="B23" t="s">
        <v>467</v>
      </c>
      <c r="C23">
        <f>VLOOKUP(B23,Screens!$B$3:$C$105,2,0)</f>
        <v>18</v>
      </c>
      <c r="D23" s="4"/>
      <c r="E23">
        <f t="shared" si="5"/>
        <v>173</v>
      </c>
      <c r="F23">
        <f>F20</f>
        <v>3756</v>
      </c>
      <c r="G23">
        <f>G$20</f>
        <v>172</v>
      </c>
      <c r="H23" t="str">
        <f t="shared" si="1"/>
        <v>Data 3756,172</v>
      </c>
    </row>
    <row r="24" spans="2:8" x14ac:dyDescent="0.25">
      <c r="B24" t="s">
        <v>468</v>
      </c>
      <c r="C24">
        <f>VLOOKUP(B24,Screens!$B$3:$C$105,2,0)</f>
        <v>19</v>
      </c>
      <c r="D24" s="4"/>
      <c r="E24">
        <f t="shared" si="5"/>
        <v>173</v>
      </c>
      <c r="F24">
        <f>F20</f>
        <v>3756</v>
      </c>
      <c r="G24">
        <f>G$20</f>
        <v>172</v>
      </c>
      <c r="H24" t="str">
        <f t="shared" si="1"/>
        <v>Data 3756,172</v>
      </c>
    </row>
    <row r="25" spans="2:8" x14ac:dyDescent="0.25">
      <c r="B25" t="s">
        <v>412</v>
      </c>
      <c r="C25">
        <f>VLOOKUP(B25,Screens!$B$3:$C$105,2,0)</f>
        <v>20</v>
      </c>
      <c r="D25" s="4"/>
      <c r="E25">
        <f t="shared" si="5"/>
        <v>173</v>
      </c>
      <c r="F25">
        <f>F20</f>
        <v>3756</v>
      </c>
      <c r="G25">
        <f>G$20</f>
        <v>172</v>
      </c>
      <c r="H25" t="str">
        <f t="shared" si="1"/>
        <v>Data 3756,172</v>
      </c>
    </row>
    <row r="26" spans="2:8" ht="30" x14ac:dyDescent="0.25">
      <c r="B26" t="s">
        <v>410</v>
      </c>
      <c r="C26">
        <f>VLOOKUP(B26,Screens!$B$3:$C$105,2,0)</f>
        <v>21</v>
      </c>
      <c r="D26" s="3" t="s">
        <v>27</v>
      </c>
      <c r="E26">
        <f t="shared" si="2"/>
        <v>138</v>
      </c>
      <c r="F26">
        <f>F25+E25</f>
        <v>3929</v>
      </c>
      <c r="G26">
        <f t="shared" ref="G26:G35" si="6">LEN(D26)</f>
        <v>137</v>
      </c>
      <c r="H26" t="str">
        <f t="shared" si="1"/>
        <v>Data 3929,137</v>
      </c>
    </row>
    <row r="27" spans="2:8" x14ac:dyDescent="0.25">
      <c r="B27" t="s">
        <v>310</v>
      </c>
      <c r="C27">
        <f>VLOOKUP(B27,Screens!$B$3:$C$105,2,0)</f>
        <v>22</v>
      </c>
      <c r="D27" s="4" t="s">
        <v>28</v>
      </c>
      <c r="E27">
        <f t="shared" si="2"/>
        <v>20</v>
      </c>
      <c r="F27">
        <f t="shared" si="3"/>
        <v>4067</v>
      </c>
      <c r="G27">
        <f t="shared" si="6"/>
        <v>19</v>
      </c>
      <c r="H27" t="str">
        <f t="shared" si="1"/>
        <v>Data 4067,19</v>
      </c>
    </row>
    <row r="28" spans="2:8" x14ac:dyDescent="0.25">
      <c r="B28" t="s">
        <v>455</v>
      </c>
      <c r="C28">
        <f>VLOOKUP(B28,Screens!$B$3:$C$105,2,0)</f>
        <v>23</v>
      </c>
      <c r="D28" s="4" t="s">
        <v>29</v>
      </c>
      <c r="E28">
        <f t="shared" si="2"/>
        <v>31</v>
      </c>
      <c r="F28">
        <f t="shared" si="3"/>
        <v>4087</v>
      </c>
      <c r="G28">
        <f t="shared" si="6"/>
        <v>30</v>
      </c>
      <c r="H28" t="str">
        <f t="shared" si="1"/>
        <v>Data 4087,30</v>
      </c>
    </row>
    <row r="29" spans="2:8" ht="30" x14ac:dyDescent="0.25">
      <c r="B29" t="s">
        <v>376</v>
      </c>
      <c r="C29">
        <f>VLOOKUP(B29,Screens!$B$3:$C$105,2,0)</f>
        <v>24</v>
      </c>
      <c r="D29" s="4" t="s">
        <v>30</v>
      </c>
      <c r="E29">
        <f t="shared" si="2"/>
        <v>173</v>
      </c>
      <c r="F29">
        <f t="shared" si="3"/>
        <v>4118</v>
      </c>
      <c r="G29">
        <f t="shared" si="6"/>
        <v>172</v>
      </c>
      <c r="H29" t="str">
        <f t="shared" si="1"/>
        <v>Data 4118,172</v>
      </c>
    </row>
    <row r="30" spans="2:8" ht="45" x14ac:dyDescent="0.25">
      <c r="B30" t="s">
        <v>374</v>
      </c>
      <c r="C30">
        <f>VLOOKUP(B30,Screens!$B$3:$C$105,2,0)</f>
        <v>25</v>
      </c>
      <c r="D30" s="3" t="s">
        <v>31</v>
      </c>
      <c r="E30">
        <f t="shared" si="2"/>
        <v>196</v>
      </c>
      <c r="F30">
        <f t="shared" si="3"/>
        <v>4291</v>
      </c>
      <c r="G30">
        <f t="shared" si="6"/>
        <v>195</v>
      </c>
      <c r="H30" t="str">
        <f t="shared" si="1"/>
        <v>Data 4291,195</v>
      </c>
    </row>
    <row r="31" spans="2:8" ht="30" x14ac:dyDescent="0.25">
      <c r="B31" t="s">
        <v>344</v>
      </c>
      <c r="C31">
        <f>VLOOKUP(B31,Screens!$B$3:$C$105,2,0)</f>
        <v>26</v>
      </c>
      <c r="D31" s="3" t="s">
        <v>32</v>
      </c>
      <c r="E31">
        <f t="shared" si="2"/>
        <v>133</v>
      </c>
      <c r="F31">
        <f t="shared" si="3"/>
        <v>4487</v>
      </c>
      <c r="G31">
        <f t="shared" si="6"/>
        <v>132</v>
      </c>
      <c r="H31" t="str">
        <f t="shared" si="1"/>
        <v>Data 4487,132</v>
      </c>
    </row>
    <row r="32" spans="2:8" ht="45" x14ac:dyDescent="0.25">
      <c r="B32" t="s">
        <v>378</v>
      </c>
      <c r="C32">
        <f>VLOOKUP(B32,Screens!$B$3:$C$105,2,0)</f>
        <v>27</v>
      </c>
      <c r="D32" s="3" t="s">
        <v>33</v>
      </c>
      <c r="E32">
        <f t="shared" si="2"/>
        <v>181</v>
      </c>
      <c r="F32">
        <f t="shared" si="3"/>
        <v>4620</v>
      </c>
      <c r="G32">
        <f t="shared" si="6"/>
        <v>180</v>
      </c>
      <c r="H32" t="str">
        <f t="shared" si="1"/>
        <v>Data 4620,180</v>
      </c>
    </row>
    <row r="33" spans="2:9" ht="47.25" customHeight="1" x14ac:dyDescent="0.25">
      <c r="B33" t="s">
        <v>380</v>
      </c>
      <c r="C33">
        <f>VLOOKUP(B33,Screens!$B$3:$C$105,2,0)</f>
        <v>28</v>
      </c>
      <c r="D33" s="3" t="s">
        <v>34</v>
      </c>
      <c r="E33">
        <f t="shared" si="2"/>
        <v>235</v>
      </c>
      <c r="F33">
        <f t="shared" si="3"/>
        <v>4801</v>
      </c>
      <c r="G33">
        <f t="shared" si="6"/>
        <v>234</v>
      </c>
      <c r="H33" t="str">
        <f t="shared" si="1"/>
        <v>Data 4801,234</v>
      </c>
    </row>
    <row r="34" spans="2:9" x14ac:dyDescent="0.25">
      <c r="B34" t="s">
        <v>469</v>
      </c>
      <c r="C34">
        <f>VLOOKUP(B34,Screens!$B$3:$C$105,2,0)</f>
        <v>29</v>
      </c>
      <c r="D34" s="4" t="s">
        <v>35</v>
      </c>
      <c r="E34">
        <f t="shared" si="2"/>
        <v>2</v>
      </c>
      <c r="F34">
        <f t="shared" si="3"/>
        <v>5036</v>
      </c>
      <c r="G34">
        <f t="shared" si="6"/>
        <v>1</v>
      </c>
      <c r="H34" t="str">
        <f t="shared" si="1"/>
        <v>Data 5036,1</v>
      </c>
    </row>
    <row r="35" spans="2:9" ht="45" x14ac:dyDescent="0.25">
      <c r="B35" t="s">
        <v>350</v>
      </c>
      <c r="C35">
        <f>VLOOKUP(B35,Screens!$B$3:$C$105,2,0)</f>
        <v>30</v>
      </c>
      <c r="D35" s="3" t="s">
        <v>36</v>
      </c>
      <c r="E35">
        <f t="shared" si="2"/>
        <v>230</v>
      </c>
      <c r="F35">
        <f t="shared" si="3"/>
        <v>5038</v>
      </c>
      <c r="G35">
        <f t="shared" si="6"/>
        <v>229</v>
      </c>
      <c r="H35" t="str">
        <f t="shared" si="1"/>
        <v>Data 5038,229</v>
      </c>
    </row>
    <row r="36" spans="2:9" x14ac:dyDescent="0.25">
      <c r="B36" t="s">
        <v>470</v>
      </c>
      <c r="C36">
        <f>VLOOKUP(B36,Screens!$B$3:$C$105,2,0)</f>
        <v>31</v>
      </c>
      <c r="D36" s="4"/>
      <c r="E36">
        <f>E35</f>
        <v>230</v>
      </c>
      <c r="F36">
        <f>F35</f>
        <v>5038</v>
      </c>
      <c r="G36">
        <f>G35</f>
        <v>229</v>
      </c>
      <c r="H36" t="str">
        <f t="shared" si="1"/>
        <v>Data 5038,229</v>
      </c>
    </row>
    <row r="37" spans="2:9" ht="48.75" customHeight="1" x14ac:dyDescent="0.25">
      <c r="B37" t="s">
        <v>366</v>
      </c>
      <c r="C37">
        <f>VLOOKUP(B37,Screens!$B$3:$C$105,2,0)</f>
        <v>32</v>
      </c>
      <c r="D37" s="3" t="s">
        <v>37</v>
      </c>
      <c r="E37">
        <f t="shared" si="2"/>
        <v>235</v>
      </c>
      <c r="F37">
        <f>F36+E36</f>
        <v>5268</v>
      </c>
      <c r="G37">
        <f>LEN(D37)</f>
        <v>234</v>
      </c>
      <c r="H37" t="str">
        <f t="shared" si="1"/>
        <v>Data 5268,234</v>
      </c>
    </row>
    <row r="38" spans="2:9" ht="60" x14ac:dyDescent="0.25">
      <c r="B38" t="s">
        <v>382</v>
      </c>
      <c r="C38">
        <f>VLOOKUP(B38,Screens!$B$3:$C$105,2,0)</f>
        <v>33</v>
      </c>
      <c r="D38" s="3" t="s">
        <v>38</v>
      </c>
      <c r="E38">
        <f t="shared" si="2"/>
        <v>290</v>
      </c>
      <c r="F38">
        <f t="shared" si="3"/>
        <v>5503</v>
      </c>
      <c r="G38">
        <f>LEN(D38)</f>
        <v>289</v>
      </c>
      <c r="H38" t="str">
        <f t="shared" si="1"/>
        <v>Data 5503,289</v>
      </c>
    </row>
    <row r="39" spans="2:9" ht="45" x14ac:dyDescent="0.25">
      <c r="B39" t="s">
        <v>299</v>
      </c>
      <c r="C39">
        <f>VLOOKUP(B39,Screens!$B$3:$C$105,2,0)</f>
        <v>34</v>
      </c>
      <c r="D39" s="3" t="s">
        <v>39</v>
      </c>
      <c r="E39">
        <f t="shared" si="2"/>
        <v>179</v>
      </c>
      <c r="F39">
        <f t="shared" si="3"/>
        <v>5793</v>
      </c>
      <c r="G39">
        <f>LEN(D39)</f>
        <v>178</v>
      </c>
      <c r="H39" t="str">
        <f t="shared" si="1"/>
        <v>Data 5793,178</v>
      </c>
    </row>
    <row r="40" spans="2:9" ht="60" x14ac:dyDescent="0.25">
      <c r="B40" t="s">
        <v>471</v>
      </c>
      <c r="C40">
        <f>VLOOKUP(B40,Screens!$B$3:$C$105,2,0)</f>
        <v>35</v>
      </c>
      <c r="D40" s="3" t="s">
        <v>40</v>
      </c>
      <c r="E40">
        <f t="shared" si="2"/>
        <v>243</v>
      </c>
      <c r="F40">
        <f t="shared" si="3"/>
        <v>5972</v>
      </c>
      <c r="G40">
        <f t="shared" ref="G40:G43" si="7">LEN(D40)</f>
        <v>242</v>
      </c>
      <c r="H40" t="str">
        <f t="shared" si="1"/>
        <v>Data 5972,242</v>
      </c>
    </row>
    <row r="41" spans="2:9" ht="60" x14ac:dyDescent="0.25">
      <c r="B41" t="s">
        <v>326</v>
      </c>
      <c r="C41">
        <f>VLOOKUP(B41,Screens!$B$3:$C$105,2,0)</f>
        <v>36</v>
      </c>
      <c r="D41" s="4" t="s">
        <v>41</v>
      </c>
      <c r="E41">
        <f t="shared" si="2"/>
        <v>313</v>
      </c>
      <c r="F41">
        <f t="shared" si="3"/>
        <v>6215</v>
      </c>
      <c r="G41">
        <f t="shared" si="7"/>
        <v>312</v>
      </c>
      <c r="H41" t="str">
        <f t="shared" si="1"/>
        <v>Data 6215,312</v>
      </c>
    </row>
    <row r="42" spans="2:9" ht="45" x14ac:dyDescent="0.25">
      <c r="B42" t="s">
        <v>472</v>
      </c>
      <c r="C42">
        <f>VLOOKUP(B42,Screens!$B$3:$C$105,2,0)</f>
        <v>37</v>
      </c>
      <c r="D42" s="3" t="s">
        <v>42</v>
      </c>
      <c r="E42">
        <f t="shared" si="2"/>
        <v>188</v>
      </c>
      <c r="F42">
        <f t="shared" si="3"/>
        <v>6528</v>
      </c>
      <c r="G42">
        <f t="shared" si="7"/>
        <v>187</v>
      </c>
      <c r="H42" t="str">
        <f t="shared" si="1"/>
        <v>Data 6528,187</v>
      </c>
    </row>
    <row r="43" spans="2:9" ht="60" x14ac:dyDescent="0.25">
      <c r="B43" t="s">
        <v>328</v>
      </c>
      <c r="C43">
        <f>VLOOKUP(B43,Screens!$B$3:$C$105,2,0)</f>
        <v>38</v>
      </c>
      <c r="D43" s="4" t="s">
        <v>43</v>
      </c>
      <c r="E43">
        <f t="shared" si="2"/>
        <v>296</v>
      </c>
      <c r="F43">
        <f>F42+E42</f>
        <v>6716</v>
      </c>
      <c r="G43">
        <f t="shared" si="7"/>
        <v>295</v>
      </c>
      <c r="H43" t="str">
        <f t="shared" si="1"/>
        <v>Data 6716,295</v>
      </c>
    </row>
    <row r="44" spans="2:9" ht="30" x14ac:dyDescent="0.25">
      <c r="D44" s="5" t="s">
        <v>44</v>
      </c>
      <c r="E44">
        <f t="shared" si="2"/>
        <v>122</v>
      </c>
      <c r="F44">
        <f>F43+E43</f>
        <v>7012</v>
      </c>
      <c r="I44">
        <v>122</v>
      </c>
    </row>
    <row r="45" spans="2:9" ht="45" x14ac:dyDescent="0.25">
      <c r="B45" t="s">
        <v>473</v>
      </c>
      <c r="C45">
        <f>VLOOKUP(B45,Screens!$B$3:$C$105,2,0)</f>
        <v>39</v>
      </c>
      <c r="D45" s="3" t="s">
        <v>45</v>
      </c>
      <c r="E45">
        <f t="shared" si="2"/>
        <v>234</v>
      </c>
      <c r="F45">
        <f>F43+E43+E44</f>
        <v>7134</v>
      </c>
      <c r="G45">
        <f>LEN(D45)</f>
        <v>233</v>
      </c>
      <c r="H45" t="str">
        <f t="shared" si="1"/>
        <v>Data 7134,233</v>
      </c>
    </row>
    <row r="46" spans="2:9" x14ac:dyDescent="0.25">
      <c r="D46" s="6" t="s">
        <v>46</v>
      </c>
      <c r="E46">
        <f t="shared" si="2"/>
        <v>60</v>
      </c>
      <c r="F46">
        <f>F45+E45</f>
        <v>7368</v>
      </c>
      <c r="I46">
        <v>60</v>
      </c>
    </row>
    <row r="47" spans="2:9" ht="60" x14ac:dyDescent="0.25">
      <c r="B47" t="s">
        <v>474</v>
      </c>
      <c r="C47">
        <f>VLOOKUP(B47,Screens!$B$3:$C$105,2,0)</f>
        <v>40</v>
      </c>
      <c r="D47" s="3" t="s">
        <v>47</v>
      </c>
      <c r="E47">
        <f t="shared" si="2"/>
        <v>268</v>
      </c>
      <c r="F47">
        <f>F45+E45+E46</f>
        <v>7428</v>
      </c>
      <c r="G47">
        <f t="shared" ref="G47:G83" si="8">LEN(D47)</f>
        <v>267</v>
      </c>
      <c r="H47" t="str">
        <f t="shared" si="1"/>
        <v>Data 7428,267</v>
      </c>
    </row>
    <row r="48" spans="2:9" ht="30" x14ac:dyDescent="0.25">
      <c r="B48" t="s">
        <v>427</v>
      </c>
      <c r="C48">
        <f>VLOOKUP(B48,Screens!$B$3:$C$105,2,0)</f>
        <v>41</v>
      </c>
      <c r="D48" s="3" t="s">
        <v>48</v>
      </c>
      <c r="E48">
        <f t="shared" si="2"/>
        <v>158</v>
      </c>
      <c r="F48">
        <f t="shared" si="3"/>
        <v>7696</v>
      </c>
      <c r="G48">
        <f t="shared" si="8"/>
        <v>157</v>
      </c>
      <c r="H48" t="str">
        <f t="shared" si="1"/>
        <v>Data 7696,157</v>
      </c>
    </row>
    <row r="49" spans="2:8" ht="30" x14ac:dyDescent="0.25">
      <c r="B49" t="s">
        <v>436</v>
      </c>
      <c r="C49">
        <f>VLOOKUP(B49,Screens!$B$3:$C$105,2,0)</f>
        <v>42</v>
      </c>
      <c r="D49" s="3" t="s">
        <v>48</v>
      </c>
      <c r="E49">
        <f t="shared" si="2"/>
        <v>158</v>
      </c>
      <c r="F49">
        <f t="shared" si="3"/>
        <v>7854</v>
      </c>
      <c r="G49">
        <f t="shared" si="8"/>
        <v>157</v>
      </c>
      <c r="H49" t="str">
        <f t="shared" si="1"/>
        <v>Data 7854,157</v>
      </c>
    </row>
    <row r="50" spans="2:8" ht="60" x14ac:dyDescent="0.25">
      <c r="B50" t="s">
        <v>312</v>
      </c>
      <c r="C50">
        <f>VLOOKUP(B50,Screens!$B$3:$C$105,2,0)</f>
        <v>43</v>
      </c>
      <c r="D50" s="3" t="s">
        <v>47</v>
      </c>
      <c r="E50">
        <f>LEN(D50)+1</f>
        <v>268</v>
      </c>
      <c r="F50">
        <f t="shared" si="3"/>
        <v>8012</v>
      </c>
      <c r="G50">
        <f t="shared" si="8"/>
        <v>267</v>
      </c>
      <c r="H50" t="str">
        <f t="shared" si="1"/>
        <v>Data 8012,267</v>
      </c>
    </row>
    <row r="51" spans="2:8" ht="30" x14ac:dyDescent="0.25">
      <c r="B51" t="s">
        <v>441</v>
      </c>
      <c r="C51">
        <f>VLOOKUP(B51,Screens!$B$3:$C$105,2,0)</f>
        <v>44</v>
      </c>
      <c r="D51" s="4" t="s">
        <v>49</v>
      </c>
      <c r="E51">
        <f>LEN(D51)+1</f>
        <v>156</v>
      </c>
      <c r="F51">
        <f>F50+E50</f>
        <v>8280</v>
      </c>
      <c r="G51">
        <f t="shared" si="8"/>
        <v>155</v>
      </c>
      <c r="H51" t="str">
        <f t="shared" si="1"/>
        <v>Data 8280,155</v>
      </c>
    </row>
    <row r="52" spans="2:8" ht="30" x14ac:dyDescent="0.25">
      <c r="B52" t="s">
        <v>440</v>
      </c>
      <c r="C52">
        <f>VLOOKUP(B52,Screens!$B$3:$C$105,2,0)</f>
        <v>45</v>
      </c>
      <c r="D52" s="3" t="s">
        <v>50</v>
      </c>
      <c r="E52">
        <f>LEN(D52)+1</f>
        <v>138</v>
      </c>
      <c r="F52">
        <f>F51+E51</f>
        <v>8436</v>
      </c>
      <c r="G52">
        <f t="shared" si="8"/>
        <v>137</v>
      </c>
      <c r="H52" t="str">
        <f t="shared" si="1"/>
        <v>Data 8436,137</v>
      </c>
    </row>
    <row r="53" spans="2:8" ht="45" x14ac:dyDescent="0.25">
      <c r="B53" t="s">
        <v>445</v>
      </c>
      <c r="C53">
        <f>VLOOKUP(B53,Screens!$B$3:$C$105,2,0)</f>
        <v>46</v>
      </c>
      <c r="D53" s="3" t="s">
        <v>51</v>
      </c>
      <c r="E53">
        <f t="shared" si="2"/>
        <v>243</v>
      </c>
      <c r="F53">
        <f t="shared" si="3"/>
        <v>8574</v>
      </c>
      <c r="G53">
        <f t="shared" si="8"/>
        <v>242</v>
      </c>
      <c r="H53" t="str">
        <f t="shared" si="1"/>
        <v>Data 8574,242</v>
      </c>
    </row>
    <row r="54" spans="2:8" ht="45" x14ac:dyDescent="0.25">
      <c r="B54" t="s">
        <v>403</v>
      </c>
      <c r="C54">
        <f>VLOOKUP(B54,Screens!$B$3:$C$105,2,0)</f>
        <v>47</v>
      </c>
      <c r="D54" s="3" t="s">
        <v>52</v>
      </c>
      <c r="E54">
        <f t="shared" si="2"/>
        <v>181</v>
      </c>
      <c r="F54">
        <f t="shared" si="3"/>
        <v>8817</v>
      </c>
      <c r="G54">
        <f t="shared" si="8"/>
        <v>180</v>
      </c>
      <c r="H54" t="str">
        <f t="shared" si="1"/>
        <v>Data 8817,180</v>
      </c>
    </row>
    <row r="55" spans="2:8" ht="30" x14ac:dyDescent="0.25">
      <c r="B55" t="s">
        <v>475</v>
      </c>
      <c r="C55">
        <f>VLOOKUP(B55,Screens!$B$3:$C$105,2,0)</f>
        <v>48</v>
      </c>
      <c r="D55" s="3" t="s">
        <v>254</v>
      </c>
      <c r="E55">
        <f t="shared" si="2"/>
        <v>99</v>
      </c>
      <c r="F55">
        <f t="shared" si="3"/>
        <v>8998</v>
      </c>
      <c r="G55">
        <f t="shared" si="8"/>
        <v>98</v>
      </c>
      <c r="H55" t="str">
        <f t="shared" si="1"/>
        <v>Data 8998,98</v>
      </c>
    </row>
    <row r="56" spans="2:8" ht="45" x14ac:dyDescent="0.25">
      <c r="B56" t="s">
        <v>419</v>
      </c>
      <c r="C56">
        <f>VLOOKUP(B56,Screens!$B$3:$C$105,2,0)</f>
        <v>49</v>
      </c>
      <c r="D56" s="3" t="s">
        <v>53</v>
      </c>
      <c r="E56">
        <f t="shared" si="2"/>
        <v>256</v>
      </c>
      <c r="F56">
        <f t="shared" si="3"/>
        <v>9097</v>
      </c>
      <c r="G56">
        <f t="shared" si="8"/>
        <v>255</v>
      </c>
      <c r="H56" t="str">
        <f t="shared" si="1"/>
        <v>Data 9097,255</v>
      </c>
    </row>
    <row r="57" spans="2:8" ht="45" x14ac:dyDescent="0.25">
      <c r="B57" t="s">
        <v>476</v>
      </c>
      <c r="C57">
        <f>VLOOKUP(B57,Screens!$B$3:$C$105,2,0)</f>
        <v>50</v>
      </c>
      <c r="D57" s="3" t="s">
        <v>54</v>
      </c>
      <c r="E57">
        <f t="shared" si="2"/>
        <v>260</v>
      </c>
      <c r="F57">
        <f t="shared" si="3"/>
        <v>9353</v>
      </c>
      <c r="G57">
        <f t="shared" si="8"/>
        <v>259</v>
      </c>
      <c r="H57" t="str">
        <f t="shared" si="1"/>
        <v>Data 9353,259</v>
      </c>
    </row>
    <row r="58" spans="2:8" x14ac:dyDescent="0.25">
      <c r="B58" t="s">
        <v>477</v>
      </c>
      <c r="C58">
        <f>VLOOKUP(B58,Screens!$B$3:$C$105,2,0)</f>
        <v>51</v>
      </c>
      <c r="D58" s="7" t="s">
        <v>35</v>
      </c>
      <c r="E58">
        <f t="shared" si="2"/>
        <v>2</v>
      </c>
      <c r="F58">
        <f t="shared" si="3"/>
        <v>9613</v>
      </c>
      <c r="G58">
        <f t="shared" si="8"/>
        <v>1</v>
      </c>
      <c r="H58" t="str">
        <f t="shared" si="1"/>
        <v>Data 9613,1</v>
      </c>
    </row>
    <row r="59" spans="2:8" x14ac:dyDescent="0.25">
      <c r="B59" t="s">
        <v>478</v>
      </c>
      <c r="C59">
        <f>VLOOKUP(B59,Screens!$B$3:$C$105,2,0)</f>
        <v>52</v>
      </c>
      <c r="D59" s="7" t="s">
        <v>35</v>
      </c>
      <c r="E59">
        <f t="shared" si="2"/>
        <v>2</v>
      </c>
      <c r="F59">
        <f t="shared" si="3"/>
        <v>9615</v>
      </c>
      <c r="G59">
        <f t="shared" si="8"/>
        <v>1</v>
      </c>
      <c r="H59" t="str">
        <f t="shared" si="1"/>
        <v>Data 9615,1</v>
      </c>
    </row>
    <row r="60" spans="2:8" x14ac:dyDescent="0.25">
      <c r="B60" t="s">
        <v>359</v>
      </c>
      <c r="C60">
        <f>VLOOKUP(B60,Screens!$B$3:$C$105,2,0)</f>
        <v>53</v>
      </c>
      <c r="D60" s="3" t="s">
        <v>55</v>
      </c>
      <c r="E60">
        <f t="shared" si="2"/>
        <v>76</v>
      </c>
      <c r="F60">
        <f t="shared" si="3"/>
        <v>9617</v>
      </c>
      <c r="G60">
        <f t="shared" si="8"/>
        <v>75</v>
      </c>
      <c r="H60" t="str">
        <f t="shared" si="1"/>
        <v>Data 9617,75</v>
      </c>
    </row>
    <row r="61" spans="2:8" ht="30" x14ac:dyDescent="0.25">
      <c r="B61" t="s">
        <v>364</v>
      </c>
      <c r="C61">
        <f>VLOOKUP(B61,Screens!$B$3:$C$105,2,0)</f>
        <v>54</v>
      </c>
      <c r="D61" s="3" t="s">
        <v>56</v>
      </c>
      <c r="E61">
        <f t="shared" si="2"/>
        <v>156</v>
      </c>
      <c r="F61">
        <f t="shared" si="3"/>
        <v>9693</v>
      </c>
      <c r="G61">
        <f t="shared" si="8"/>
        <v>155</v>
      </c>
      <c r="H61" t="str">
        <f t="shared" si="1"/>
        <v>Data 9693,155</v>
      </c>
    </row>
    <row r="62" spans="2:8" ht="45" x14ac:dyDescent="0.25">
      <c r="B62" t="s">
        <v>393</v>
      </c>
      <c r="C62">
        <f>VLOOKUP(B62,Screens!$B$3:$C$105,2,0)</f>
        <v>55</v>
      </c>
      <c r="D62" s="3" t="s">
        <v>57</v>
      </c>
      <c r="E62">
        <f t="shared" si="2"/>
        <v>224</v>
      </c>
      <c r="F62">
        <f t="shared" si="3"/>
        <v>9849</v>
      </c>
      <c r="G62">
        <f t="shared" si="8"/>
        <v>223</v>
      </c>
      <c r="H62" t="str">
        <f t="shared" si="1"/>
        <v>Data 9849,223</v>
      </c>
    </row>
    <row r="63" spans="2:8" ht="90" x14ac:dyDescent="0.25">
      <c r="B63" t="s">
        <v>394</v>
      </c>
      <c r="C63">
        <f>VLOOKUP(B63,Screens!$B$3:$C$105,2,0)</f>
        <v>56</v>
      </c>
      <c r="D63" s="3" t="s">
        <v>550</v>
      </c>
      <c r="E63">
        <f t="shared" si="2"/>
        <v>384</v>
      </c>
      <c r="F63">
        <f t="shared" si="3"/>
        <v>10073</v>
      </c>
      <c r="G63">
        <f t="shared" si="8"/>
        <v>383</v>
      </c>
      <c r="H63" t="str">
        <f t="shared" si="1"/>
        <v>Data 10073,383</v>
      </c>
    </row>
    <row r="64" spans="2:8" ht="60" x14ac:dyDescent="0.25">
      <c r="B64" t="s">
        <v>398</v>
      </c>
      <c r="C64">
        <f>VLOOKUP(B64,Screens!$B$3:$C$105,2,0)</f>
        <v>57</v>
      </c>
      <c r="D64" s="4" t="s">
        <v>58</v>
      </c>
      <c r="E64">
        <f t="shared" si="2"/>
        <v>314</v>
      </c>
      <c r="F64">
        <f t="shared" si="3"/>
        <v>10457</v>
      </c>
      <c r="G64">
        <f t="shared" si="8"/>
        <v>313</v>
      </c>
      <c r="H64" t="str">
        <f t="shared" si="1"/>
        <v>Data 10457,313</v>
      </c>
    </row>
    <row r="65" spans="1:8" ht="60" x14ac:dyDescent="0.25">
      <c r="B65" t="s">
        <v>400</v>
      </c>
      <c r="C65">
        <f>VLOOKUP(B65,Screens!$B$3:$C$105,2,0)</f>
        <v>58</v>
      </c>
      <c r="D65" s="3" t="s">
        <v>59</v>
      </c>
      <c r="E65">
        <f t="shared" si="2"/>
        <v>278</v>
      </c>
      <c r="F65">
        <f t="shared" si="3"/>
        <v>10771</v>
      </c>
      <c r="G65">
        <f t="shared" si="8"/>
        <v>277</v>
      </c>
      <c r="H65" t="str">
        <f t="shared" si="1"/>
        <v>Data 10771,277</v>
      </c>
    </row>
    <row r="66" spans="1:8" ht="30" x14ac:dyDescent="0.25">
      <c r="B66" t="s">
        <v>408</v>
      </c>
      <c r="C66">
        <f>VLOOKUP(B66,Screens!$B$3:$C$105,2,0)</f>
        <v>59</v>
      </c>
      <c r="D66" s="2" t="s">
        <v>60</v>
      </c>
      <c r="E66">
        <f t="shared" si="2"/>
        <v>169</v>
      </c>
      <c r="F66">
        <f t="shared" si="3"/>
        <v>11049</v>
      </c>
      <c r="G66">
        <f t="shared" si="8"/>
        <v>168</v>
      </c>
      <c r="H66" t="str">
        <f t="shared" si="1"/>
        <v>Data 11049,168</v>
      </c>
    </row>
    <row r="67" spans="1:8" ht="75" x14ac:dyDescent="0.25">
      <c r="B67" t="s">
        <v>432</v>
      </c>
      <c r="C67">
        <f>VLOOKUP(B67,Screens!$B$3:$C$105,2,0)</f>
        <v>60</v>
      </c>
      <c r="D67" s="4" t="s">
        <v>61</v>
      </c>
      <c r="E67">
        <f t="shared" si="2"/>
        <v>383</v>
      </c>
      <c r="F67">
        <f t="shared" si="3"/>
        <v>11218</v>
      </c>
      <c r="G67">
        <f t="shared" si="8"/>
        <v>382</v>
      </c>
      <c r="H67" t="str">
        <f t="shared" ref="H67:H76" si="9">CONCATENATE("Data ",F67,",",G67)</f>
        <v>Data 11218,382</v>
      </c>
    </row>
    <row r="68" spans="1:8" ht="30" x14ac:dyDescent="0.25">
      <c r="B68" t="s">
        <v>346</v>
      </c>
      <c r="C68">
        <f>VLOOKUP(B68,Screens!$B$3:$C$105,2,0)</f>
        <v>61</v>
      </c>
      <c r="D68" s="3" t="s">
        <v>62</v>
      </c>
      <c r="E68">
        <f t="shared" ref="E68:E83" si="10">LEN(D68)+1</f>
        <v>146</v>
      </c>
      <c r="F68">
        <f t="shared" ref="F68:F83" si="11">F67+E67</f>
        <v>11601</v>
      </c>
      <c r="G68">
        <f t="shared" si="8"/>
        <v>145</v>
      </c>
      <c r="H68" t="str">
        <f t="shared" si="9"/>
        <v>Data 11601,145</v>
      </c>
    </row>
    <row r="69" spans="1:8" x14ac:dyDescent="0.25">
      <c r="B69" t="s">
        <v>479</v>
      </c>
      <c r="C69">
        <f>VLOOKUP(B69,Screens!$B$3:$C$105,2,0)</f>
        <v>62</v>
      </c>
      <c r="D69" s="3" t="s">
        <v>63</v>
      </c>
      <c r="E69">
        <f t="shared" si="10"/>
        <v>86</v>
      </c>
      <c r="F69">
        <f t="shared" si="11"/>
        <v>11747</v>
      </c>
      <c r="G69">
        <f t="shared" si="8"/>
        <v>85</v>
      </c>
      <c r="H69" t="str">
        <f t="shared" si="9"/>
        <v>Data 11747,85</v>
      </c>
    </row>
    <row r="70" spans="1:8" ht="30" x14ac:dyDescent="0.25">
      <c r="B70" t="s">
        <v>391</v>
      </c>
      <c r="C70">
        <f>VLOOKUP(B70,Screens!$B$3:$C$105,2,0)</f>
        <v>63</v>
      </c>
      <c r="D70" s="3" t="s">
        <v>64</v>
      </c>
      <c r="E70">
        <f t="shared" si="10"/>
        <v>108</v>
      </c>
      <c r="F70">
        <f t="shared" si="11"/>
        <v>11833</v>
      </c>
      <c r="G70">
        <f t="shared" si="8"/>
        <v>107</v>
      </c>
      <c r="H70" t="str">
        <f t="shared" si="9"/>
        <v>Data 11833,107</v>
      </c>
    </row>
    <row r="71" spans="1:8" ht="68.25" customHeight="1" x14ac:dyDescent="0.25">
      <c r="B71" t="s">
        <v>480</v>
      </c>
      <c r="C71">
        <f>VLOOKUP(B71,Screens!$B$3:$C$105,2,0)</f>
        <v>64</v>
      </c>
      <c r="D71" s="4" t="s">
        <v>65</v>
      </c>
      <c r="E71">
        <f t="shared" si="10"/>
        <v>389</v>
      </c>
      <c r="F71">
        <f t="shared" si="11"/>
        <v>11941</v>
      </c>
      <c r="G71">
        <f t="shared" si="8"/>
        <v>388</v>
      </c>
      <c r="H71" t="str">
        <f t="shared" si="9"/>
        <v>Data 11941,388</v>
      </c>
    </row>
    <row r="72" spans="1:8" ht="59.25" customHeight="1" x14ac:dyDescent="0.25">
      <c r="B72" t="s">
        <v>481</v>
      </c>
      <c r="C72">
        <f>VLOOKUP(B72,Screens!$B$3:$C$105,2,0)</f>
        <v>65</v>
      </c>
      <c r="D72" s="4" t="s">
        <v>66</v>
      </c>
      <c r="E72">
        <f t="shared" si="10"/>
        <v>350</v>
      </c>
      <c r="F72">
        <f t="shared" si="11"/>
        <v>12330</v>
      </c>
      <c r="G72">
        <f t="shared" si="8"/>
        <v>349</v>
      </c>
      <c r="H72" t="str">
        <f t="shared" si="9"/>
        <v>Data 12330,349</v>
      </c>
    </row>
    <row r="73" spans="1:8" x14ac:dyDescent="0.25">
      <c r="B73" t="s">
        <v>482</v>
      </c>
      <c r="C73">
        <f>VLOOKUP(B73,Screens!$B$3:$C$105,2,0)</f>
        <v>66</v>
      </c>
      <c r="D73" s="7" t="s">
        <v>35</v>
      </c>
      <c r="E73">
        <f t="shared" si="10"/>
        <v>2</v>
      </c>
      <c r="F73">
        <f t="shared" si="11"/>
        <v>12680</v>
      </c>
      <c r="G73">
        <f t="shared" si="8"/>
        <v>1</v>
      </c>
      <c r="H73" t="str">
        <f t="shared" si="9"/>
        <v>Data 12680,1</v>
      </c>
    </row>
    <row r="74" spans="1:8" ht="45" x14ac:dyDescent="0.25">
      <c r="B74" t="s">
        <v>483</v>
      </c>
      <c r="C74">
        <f>VLOOKUP(B74,Screens!$B$3:$C$105,2,0)</f>
        <v>67</v>
      </c>
      <c r="D74" s="3" t="s">
        <v>67</v>
      </c>
      <c r="E74">
        <f t="shared" si="10"/>
        <v>212</v>
      </c>
      <c r="F74">
        <f t="shared" si="11"/>
        <v>12682</v>
      </c>
      <c r="G74">
        <f t="shared" si="8"/>
        <v>211</v>
      </c>
      <c r="H74" t="str">
        <f t="shared" si="9"/>
        <v>Data 12682,211</v>
      </c>
    </row>
    <row r="75" spans="1:8" x14ac:dyDescent="0.25">
      <c r="B75" t="s">
        <v>484</v>
      </c>
      <c r="C75">
        <f>VLOOKUP(B75,Screens!$B$3:$C$105,2,0)</f>
        <v>68</v>
      </c>
      <c r="D75" s="4" t="s">
        <v>35</v>
      </c>
      <c r="E75">
        <f t="shared" si="10"/>
        <v>2</v>
      </c>
      <c r="F75">
        <f t="shared" si="11"/>
        <v>12894</v>
      </c>
      <c r="G75">
        <f t="shared" si="8"/>
        <v>1</v>
      </c>
      <c r="H75" t="str">
        <f t="shared" si="9"/>
        <v>Data 12894,1</v>
      </c>
    </row>
    <row r="76" spans="1:8" ht="30" x14ac:dyDescent="0.25">
      <c r="B76" t="s">
        <v>500</v>
      </c>
      <c r="C76">
        <f>VLOOKUP(B76,Screens!$B$3:$C$105,2,0)</f>
        <v>69</v>
      </c>
      <c r="D76" s="4" t="s">
        <v>68</v>
      </c>
      <c r="E76">
        <f t="shared" si="10"/>
        <v>158</v>
      </c>
      <c r="F76">
        <f t="shared" si="11"/>
        <v>12896</v>
      </c>
      <c r="G76">
        <f t="shared" si="8"/>
        <v>157</v>
      </c>
      <c r="H76" t="str">
        <f t="shared" si="9"/>
        <v>Data 12896,157</v>
      </c>
    </row>
    <row r="77" spans="1:8" ht="90" x14ac:dyDescent="0.25">
      <c r="A77" t="s">
        <v>499</v>
      </c>
      <c r="B77" t="s">
        <v>299</v>
      </c>
      <c r="C77">
        <f>VLOOKUP(B77,Screens!$B$3:$C$105,2,0)</f>
        <v>34</v>
      </c>
      <c r="D77" s="3" t="s">
        <v>69</v>
      </c>
      <c r="E77">
        <f t="shared" si="10"/>
        <v>437</v>
      </c>
      <c r="F77">
        <f t="shared" si="11"/>
        <v>13054</v>
      </c>
      <c r="G77">
        <f t="shared" si="8"/>
        <v>436</v>
      </c>
      <c r="H77" t="str">
        <f>CONCATENATE("Data ",F77,",",G77)</f>
        <v>Data 13054,436</v>
      </c>
    </row>
    <row r="78" spans="1:8" ht="90" x14ac:dyDescent="0.25">
      <c r="B78" t="s">
        <v>299</v>
      </c>
      <c r="C78">
        <f>VLOOKUP(B78,Screens!$B$3:$C$105,2,0)</f>
        <v>34</v>
      </c>
      <c r="D78" s="3" t="s">
        <v>554</v>
      </c>
      <c r="E78">
        <f t="shared" si="10"/>
        <v>377</v>
      </c>
      <c r="F78">
        <f t="shared" si="11"/>
        <v>13491</v>
      </c>
      <c r="G78">
        <f t="shared" si="8"/>
        <v>376</v>
      </c>
      <c r="H78" t="str">
        <f>CONCATENATE("Data ",F78,",",G78)</f>
        <v>Data 13491,376</v>
      </c>
    </row>
    <row r="79" spans="1:8" ht="45" x14ac:dyDescent="0.25">
      <c r="B79" t="s">
        <v>299</v>
      </c>
      <c r="C79">
        <f>VLOOKUP(B79,Screens!$B$3:$C$105,2,0)</f>
        <v>34</v>
      </c>
      <c r="D79" s="3" t="s">
        <v>551</v>
      </c>
      <c r="E79">
        <f t="shared" si="10"/>
        <v>236</v>
      </c>
      <c r="F79">
        <f t="shared" si="11"/>
        <v>13868</v>
      </c>
      <c r="G79">
        <f t="shared" si="8"/>
        <v>235</v>
      </c>
      <c r="H79" t="str">
        <f>CONCATENATE("Data ",F79,",",G79)</f>
        <v>Data 13868,235</v>
      </c>
    </row>
    <row r="80" spans="1:8" ht="45" x14ac:dyDescent="0.25">
      <c r="D80" s="4" t="s">
        <v>552</v>
      </c>
      <c r="E80">
        <f t="shared" si="10"/>
        <v>182</v>
      </c>
      <c r="F80">
        <f t="shared" si="11"/>
        <v>14104</v>
      </c>
      <c r="G80">
        <f t="shared" si="8"/>
        <v>181</v>
      </c>
      <c r="H80" t="str">
        <f>CONCATENATE("Data ",F80,",",G80)</f>
        <v>Data 14104,181</v>
      </c>
    </row>
    <row r="81" spans="2:8" ht="45" x14ac:dyDescent="0.25">
      <c r="D81" s="4" t="s">
        <v>0</v>
      </c>
      <c r="E81">
        <f t="shared" si="10"/>
        <v>174</v>
      </c>
      <c r="F81">
        <f t="shared" si="11"/>
        <v>14286</v>
      </c>
      <c r="G81">
        <f t="shared" si="8"/>
        <v>173</v>
      </c>
      <c r="H81" t="str">
        <f t="shared" ref="H81:H83" si="12">CONCATENATE("Data ",F81,",",G81)</f>
        <v>Data 14286,173</v>
      </c>
    </row>
    <row r="82" spans="2:8" ht="30" x14ac:dyDescent="0.25">
      <c r="D82" s="4" t="s">
        <v>553</v>
      </c>
      <c r="E82">
        <f t="shared" si="10"/>
        <v>101</v>
      </c>
      <c r="F82">
        <f t="shared" si="11"/>
        <v>14460</v>
      </c>
      <c r="G82">
        <f t="shared" si="8"/>
        <v>100</v>
      </c>
      <c r="H82" t="str">
        <f t="shared" si="12"/>
        <v>Data 14460,100</v>
      </c>
    </row>
    <row r="83" spans="2:8" x14ac:dyDescent="0.25">
      <c r="D83" s="4" t="s">
        <v>70</v>
      </c>
      <c r="E83">
        <f t="shared" si="10"/>
        <v>38</v>
      </c>
      <c r="F83">
        <f t="shared" si="11"/>
        <v>14561</v>
      </c>
      <c r="G83">
        <f t="shared" si="8"/>
        <v>37</v>
      </c>
      <c r="H83" t="str">
        <f t="shared" si="12"/>
        <v>Data 14561,37</v>
      </c>
    </row>
    <row r="84" spans="2:8" x14ac:dyDescent="0.25">
      <c r="B84" t="s">
        <v>591</v>
      </c>
      <c r="C84">
        <f>VLOOKUP(B84,Screens!$B$3:$C$105,2,0)</f>
        <v>71</v>
      </c>
      <c r="D84" s="18" t="s">
        <v>590</v>
      </c>
      <c r="E84">
        <f t="shared" ref="E84" si="13">LEN(D84)+1</f>
        <v>72</v>
      </c>
      <c r="F84">
        <f t="shared" ref="F84" si="14">F83+E83</f>
        <v>14599</v>
      </c>
      <c r="G84">
        <f t="shared" ref="G84" si="15">LEN(D84)</f>
        <v>71</v>
      </c>
      <c r="H84" t="str">
        <f t="shared" ref="H84" si="16">CONCATENATE("Data ",F84,",",G84)</f>
        <v>Data 14599,71</v>
      </c>
    </row>
    <row r="85" spans="2:8" x14ac:dyDescent="0.25">
      <c r="D85" s="18"/>
    </row>
    <row r="86" spans="2:8" x14ac:dyDescent="0.25">
      <c r="D86" s="18"/>
    </row>
    <row r="87" spans="2:8" x14ac:dyDescent="0.25">
      <c r="D87" s="18"/>
    </row>
    <row r="88" spans="2:8" x14ac:dyDescent="0.25">
      <c r="D88" s="18"/>
    </row>
    <row r="89" spans="2:8" x14ac:dyDescent="0.25">
      <c r="D89" s="18"/>
    </row>
    <row r="90" spans="2:8" x14ac:dyDescent="0.25">
      <c r="D90" s="18"/>
    </row>
    <row r="91" spans="2:8" x14ac:dyDescent="0.25">
      <c r="D91" s="18"/>
    </row>
    <row r="92" spans="2:8" x14ac:dyDescent="0.25">
      <c r="D92" s="18"/>
    </row>
    <row r="93" spans="2:8" x14ac:dyDescent="0.25">
      <c r="D93" s="18"/>
    </row>
    <row r="94" spans="2:8" x14ac:dyDescent="0.25">
      <c r="D94" s="18"/>
    </row>
    <row r="95" spans="2:8" x14ac:dyDescent="0.25">
      <c r="D95" s="18"/>
    </row>
    <row r="96" spans="2:8" x14ac:dyDescent="0.25">
      <c r="D96" s="18"/>
    </row>
    <row r="97" spans="4:4" x14ac:dyDescent="0.25">
      <c r="D97" s="18"/>
    </row>
    <row r="98" spans="4:4" x14ac:dyDescent="0.25">
      <c r="D98" s="18"/>
    </row>
    <row r="99" spans="4:4" x14ac:dyDescent="0.25">
      <c r="D99" s="18"/>
    </row>
    <row r="100" spans="4:4" x14ac:dyDescent="0.25">
      <c r="D100" s="18"/>
    </row>
    <row r="101" spans="4:4" x14ac:dyDescent="0.25">
      <c r="D101" s="18"/>
    </row>
    <row r="102" spans="4:4" x14ac:dyDescent="0.25">
      <c r="D102" s="18"/>
    </row>
    <row r="103" spans="4:4" x14ac:dyDescent="0.25">
      <c r="D103" s="18"/>
    </row>
    <row r="104" spans="4:4" x14ac:dyDescent="0.25">
      <c r="D104" s="18"/>
    </row>
    <row r="105" spans="4:4" x14ac:dyDescent="0.25">
      <c r="D105" s="18"/>
    </row>
    <row r="106" spans="4:4" x14ac:dyDescent="0.25">
      <c r="D106" s="18"/>
    </row>
    <row r="107" spans="4:4" x14ac:dyDescent="0.25">
      <c r="D107" s="18"/>
    </row>
    <row r="108" spans="4:4" x14ac:dyDescent="0.25">
      <c r="D108" s="18"/>
    </row>
    <row r="109" spans="4:4" x14ac:dyDescent="0.25">
      <c r="D109" s="18"/>
    </row>
    <row r="110" spans="4:4" x14ac:dyDescent="0.25">
      <c r="D110" s="18"/>
    </row>
    <row r="111" spans="4:4" x14ac:dyDescent="0.25">
      <c r="D111" s="18"/>
    </row>
    <row r="112" spans="4:4" x14ac:dyDescent="0.25">
      <c r="D112" s="18"/>
    </row>
    <row r="113" spans="4:4" x14ac:dyDescent="0.25">
      <c r="D113" s="18"/>
    </row>
    <row r="114" spans="4:4" x14ac:dyDescent="0.25">
      <c r="D114" s="18"/>
    </row>
    <row r="115" spans="4:4" x14ac:dyDescent="0.25">
      <c r="D115" s="18"/>
    </row>
    <row r="116" spans="4:4" x14ac:dyDescent="0.25">
      <c r="D116" s="18"/>
    </row>
    <row r="117" spans="4:4" x14ac:dyDescent="0.25">
      <c r="D117" s="18"/>
    </row>
    <row r="118" spans="4:4" x14ac:dyDescent="0.25">
      <c r="D118" s="18"/>
    </row>
    <row r="119" spans="4:4" x14ac:dyDescent="0.25">
      <c r="D119" s="18"/>
    </row>
    <row r="120" spans="4:4" x14ac:dyDescent="0.25">
      <c r="D120" s="18"/>
    </row>
    <row r="121" spans="4:4" x14ac:dyDescent="0.25">
      <c r="D121" s="18"/>
    </row>
    <row r="122" spans="4:4" x14ac:dyDescent="0.25">
      <c r="D122" s="18"/>
    </row>
    <row r="123" spans="4:4" x14ac:dyDescent="0.25">
      <c r="D123" s="18"/>
    </row>
    <row r="124" spans="4:4" x14ac:dyDescent="0.25">
      <c r="D124" s="18"/>
    </row>
    <row r="125" spans="4:4" x14ac:dyDescent="0.25">
      <c r="D125" s="18"/>
    </row>
  </sheetData>
  <pageMargins left="0.7" right="0.7" top="0.75" bottom="0.75" header="0.3" footer="0.3"/>
  <pageSetup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1"/>
  <sheetViews>
    <sheetView workbookViewId="0">
      <selection activeCell="F2" sqref="F2"/>
    </sheetView>
  </sheetViews>
  <sheetFormatPr defaultRowHeight="15" x14ac:dyDescent="0.25"/>
  <cols>
    <col min="1" max="2" width="23.85546875" bestFit="1" customWidth="1"/>
    <col min="3" max="3" width="6.85546875" customWidth="1"/>
    <col min="4" max="4" width="116.42578125" style="23" customWidth="1"/>
    <col min="5" max="5" width="10.7109375" customWidth="1"/>
    <col min="9" max="9" width="18.140625" customWidth="1"/>
  </cols>
  <sheetData>
    <row r="1" spans="1:10" x14ac:dyDescent="0.25">
      <c r="D1" s="19"/>
    </row>
    <row r="2" spans="1:10" ht="42" customHeight="1" x14ac:dyDescent="0.25">
      <c r="A2" s="25"/>
      <c r="B2" s="25" t="s">
        <v>498</v>
      </c>
      <c r="C2" s="25"/>
      <c r="D2" s="24" t="s">
        <v>72</v>
      </c>
      <c r="E2" s="25" t="s">
        <v>592</v>
      </c>
      <c r="F2" s="25" t="s">
        <v>593</v>
      </c>
      <c r="G2" s="25" t="s">
        <v>594</v>
      </c>
      <c r="H2" s="25" t="s">
        <v>595</v>
      </c>
      <c r="I2" s="25" t="s">
        <v>596</v>
      </c>
      <c r="J2" s="25" t="s">
        <v>597</v>
      </c>
    </row>
    <row r="3" spans="1:10" ht="75" x14ac:dyDescent="0.25">
      <c r="A3" t="s">
        <v>336</v>
      </c>
      <c r="B3" t="s">
        <v>336</v>
      </c>
      <c r="C3">
        <f>VLOOKUP(B3,Screens!$B$3:$C105,2,0)</f>
        <v>1</v>
      </c>
      <c r="D3" s="11" t="s">
        <v>501</v>
      </c>
      <c r="E3" s="21">
        <f>LEN(D3)+1</f>
        <v>281</v>
      </c>
      <c r="F3">
        <v>0</v>
      </c>
      <c r="G3">
        <f t="shared" ref="G3:G66" si="0">LEN(D3)</f>
        <v>280</v>
      </c>
      <c r="H3">
        <v>0</v>
      </c>
      <c r="I3" t="str">
        <f>CONCATENATE("Data ",F3,",",G3,",",H3)</f>
        <v>Data 0,280,0</v>
      </c>
      <c r="J3">
        <v>1</v>
      </c>
    </row>
    <row r="4" spans="1:10" ht="60" x14ac:dyDescent="0.25">
      <c r="D4" s="11" t="s">
        <v>168</v>
      </c>
      <c r="E4" s="21">
        <f t="shared" ref="E4:E8" si="1">LEN(D4)+1</f>
        <v>255</v>
      </c>
      <c r="F4" s="21">
        <f>E3+F3</f>
        <v>281</v>
      </c>
      <c r="G4">
        <f t="shared" si="0"/>
        <v>254</v>
      </c>
      <c r="H4">
        <v>3</v>
      </c>
      <c r="I4" t="str">
        <f t="shared" ref="I4:I67" si="2">CONCATENATE("Data ",F4,",",G4,",",H4)</f>
        <v>Data 281,254,3</v>
      </c>
      <c r="J4">
        <v>2</v>
      </c>
    </row>
    <row r="5" spans="1:10" ht="60" x14ac:dyDescent="0.25">
      <c r="D5" s="11" t="s">
        <v>502</v>
      </c>
      <c r="E5" s="21">
        <f t="shared" si="1"/>
        <v>314</v>
      </c>
      <c r="F5" s="21">
        <f t="shared" ref="F5:F68" si="3">E4+F4</f>
        <v>536</v>
      </c>
      <c r="G5">
        <f t="shared" si="0"/>
        <v>313</v>
      </c>
      <c r="H5">
        <v>0</v>
      </c>
      <c r="I5" t="str">
        <f t="shared" si="2"/>
        <v>Data 536,313,0</v>
      </c>
      <c r="J5">
        <v>3</v>
      </c>
    </row>
    <row r="6" spans="1:10" ht="75" x14ac:dyDescent="0.25">
      <c r="D6" s="11" t="s">
        <v>561</v>
      </c>
      <c r="E6" s="21">
        <f t="shared" si="1"/>
        <v>337</v>
      </c>
      <c r="F6" s="21">
        <f t="shared" si="3"/>
        <v>850</v>
      </c>
      <c r="G6">
        <f t="shared" si="0"/>
        <v>336</v>
      </c>
      <c r="H6">
        <v>0</v>
      </c>
      <c r="I6" t="str">
        <f t="shared" si="2"/>
        <v>Data 850,336,0</v>
      </c>
      <c r="J6">
        <v>4</v>
      </c>
    </row>
    <row r="7" spans="1:10" ht="30" x14ac:dyDescent="0.25">
      <c r="D7" s="11" t="s">
        <v>169</v>
      </c>
      <c r="E7" s="21">
        <f t="shared" si="1"/>
        <v>95</v>
      </c>
      <c r="F7" s="21">
        <f t="shared" si="3"/>
        <v>1187</v>
      </c>
      <c r="G7">
        <f t="shared" si="0"/>
        <v>94</v>
      </c>
      <c r="H7">
        <v>0</v>
      </c>
      <c r="I7" t="str">
        <f t="shared" si="2"/>
        <v>Data 1187,94,0</v>
      </c>
      <c r="J7">
        <v>5</v>
      </c>
    </row>
    <row r="8" spans="1:10" ht="45" x14ac:dyDescent="0.25">
      <c r="D8" s="11" t="s">
        <v>170</v>
      </c>
      <c r="E8" s="21">
        <f t="shared" si="1"/>
        <v>186</v>
      </c>
      <c r="F8" s="21">
        <f t="shared" si="3"/>
        <v>1282</v>
      </c>
      <c r="G8">
        <f t="shared" si="0"/>
        <v>185</v>
      </c>
      <c r="H8">
        <v>0</v>
      </c>
      <c r="I8" t="str">
        <f t="shared" si="2"/>
        <v>Data 1282,185,0</v>
      </c>
      <c r="J8">
        <v>6</v>
      </c>
    </row>
    <row r="9" spans="1:10" ht="45" x14ac:dyDescent="0.25">
      <c r="A9" t="s">
        <v>321</v>
      </c>
      <c r="B9" t="s">
        <v>321</v>
      </c>
      <c r="C9">
        <f>VLOOKUP(B9,Screens!$B$3:$C111,2,0)</f>
        <v>2</v>
      </c>
      <c r="D9" s="11" t="s">
        <v>503</v>
      </c>
      <c r="E9" s="21">
        <f>LEN(D9)+1</f>
        <v>171</v>
      </c>
      <c r="F9" s="21">
        <f t="shared" si="3"/>
        <v>1468</v>
      </c>
      <c r="G9">
        <f t="shared" si="0"/>
        <v>170</v>
      </c>
      <c r="H9">
        <v>0</v>
      </c>
      <c r="I9" t="str">
        <f t="shared" si="2"/>
        <v>Data 1468,170,0</v>
      </c>
      <c r="J9">
        <v>7</v>
      </c>
    </row>
    <row r="10" spans="1:10" ht="60" x14ac:dyDescent="0.25">
      <c r="A10" t="s">
        <v>339</v>
      </c>
      <c r="B10" t="s">
        <v>339</v>
      </c>
      <c r="C10">
        <f>VLOOKUP(B10,Screens!$B$3:$C112,2,0)</f>
        <v>3</v>
      </c>
      <c r="D10" s="11" t="s">
        <v>504</v>
      </c>
      <c r="E10" s="21">
        <f t="shared" ref="E10:E71" si="4">LEN(D10)+1</f>
        <v>245</v>
      </c>
      <c r="F10" s="21">
        <f t="shared" si="3"/>
        <v>1639</v>
      </c>
      <c r="G10">
        <f t="shared" si="0"/>
        <v>244</v>
      </c>
      <c r="H10">
        <v>9</v>
      </c>
      <c r="I10" t="str">
        <f t="shared" si="2"/>
        <v>Data 1639,244,9</v>
      </c>
      <c r="J10">
        <v>8</v>
      </c>
    </row>
    <row r="11" spans="1:10" ht="60" x14ac:dyDescent="0.25">
      <c r="D11" s="11" t="s">
        <v>562</v>
      </c>
      <c r="E11" s="21">
        <f t="shared" si="4"/>
        <v>372</v>
      </c>
      <c r="F11" s="21">
        <f t="shared" si="3"/>
        <v>1884</v>
      </c>
      <c r="G11">
        <f t="shared" si="0"/>
        <v>371</v>
      </c>
      <c r="H11">
        <v>10</v>
      </c>
      <c r="I11" t="str">
        <f t="shared" si="2"/>
        <v>Data 1884,371,10</v>
      </c>
      <c r="J11">
        <v>9</v>
      </c>
    </row>
    <row r="12" spans="1:10" ht="60" x14ac:dyDescent="0.25">
      <c r="D12" s="11" t="s">
        <v>505</v>
      </c>
      <c r="E12" s="21">
        <f t="shared" si="4"/>
        <v>203</v>
      </c>
      <c r="F12" s="21">
        <f t="shared" si="3"/>
        <v>2256</v>
      </c>
      <c r="G12">
        <f t="shared" si="0"/>
        <v>202</v>
      </c>
      <c r="H12">
        <v>11</v>
      </c>
      <c r="I12" t="str">
        <f t="shared" si="2"/>
        <v>Data 2256,202,11</v>
      </c>
      <c r="J12">
        <v>10</v>
      </c>
    </row>
    <row r="13" spans="1:10" ht="75" x14ac:dyDescent="0.25">
      <c r="D13" s="11" t="s">
        <v>563</v>
      </c>
      <c r="E13" s="21">
        <f t="shared" si="4"/>
        <v>291</v>
      </c>
      <c r="F13" s="21">
        <f t="shared" si="3"/>
        <v>2459</v>
      </c>
      <c r="G13">
        <f t="shared" si="0"/>
        <v>290</v>
      </c>
      <c r="H13">
        <v>12</v>
      </c>
      <c r="I13" t="str">
        <f t="shared" si="2"/>
        <v>Data 2459,290,12</v>
      </c>
      <c r="J13">
        <v>11</v>
      </c>
    </row>
    <row r="14" spans="1:10" ht="60" x14ac:dyDescent="0.25">
      <c r="D14" s="11" t="s">
        <v>564</v>
      </c>
      <c r="E14" s="21">
        <f t="shared" si="4"/>
        <v>310</v>
      </c>
      <c r="F14" s="21">
        <f t="shared" si="3"/>
        <v>2750</v>
      </c>
      <c r="G14">
        <f t="shared" si="0"/>
        <v>309</v>
      </c>
      <c r="H14">
        <v>13</v>
      </c>
      <c r="I14" t="str">
        <f t="shared" si="2"/>
        <v>Data 2750,309,13</v>
      </c>
      <c r="J14">
        <v>12</v>
      </c>
    </row>
    <row r="15" spans="1:10" ht="45" x14ac:dyDescent="0.25">
      <c r="D15" s="8" t="s">
        <v>580</v>
      </c>
      <c r="E15" s="21">
        <f t="shared" si="4"/>
        <v>307</v>
      </c>
      <c r="F15" s="21">
        <f t="shared" si="3"/>
        <v>3060</v>
      </c>
      <c r="G15">
        <f t="shared" si="0"/>
        <v>306</v>
      </c>
      <c r="H15">
        <v>0</v>
      </c>
      <c r="I15" t="str">
        <f t="shared" si="2"/>
        <v>Data 3060,306,0</v>
      </c>
      <c r="J15">
        <v>13</v>
      </c>
    </row>
    <row r="16" spans="1:10" ht="60" x14ac:dyDescent="0.25">
      <c r="D16" s="8" t="s">
        <v>506</v>
      </c>
      <c r="E16" s="21">
        <f t="shared" si="4"/>
        <v>331</v>
      </c>
      <c r="F16" s="21">
        <f t="shared" si="3"/>
        <v>3367</v>
      </c>
      <c r="G16">
        <f t="shared" si="0"/>
        <v>330</v>
      </c>
      <c r="H16">
        <v>15</v>
      </c>
      <c r="I16" t="str">
        <f t="shared" si="2"/>
        <v>Data 3367,330,15</v>
      </c>
      <c r="J16">
        <v>14</v>
      </c>
    </row>
    <row r="17" spans="1:10" ht="75" x14ac:dyDescent="0.25">
      <c r="D17" s="11" t="s">
        <v>507</v>
      </c>
      <c r="E17" s="21">
        <f t="shared" si="4"/>
        <v>338</v>
      </c>
      <c r="F17" s="21">
        <f t="shared" si="3"/>
        <v>3698</v>
      </c>
      <c r="G17">
        <f t="shared" si="0"/>
        <v>337</v>
      </c>
      <c r="H17">
        <v>16</v>
      </c>
      <c r="I17" t="str">
        <f t="shared" si="2"/>
        <v>Data 3698,337,16</v>
      </c>
      <c r="J17">
        <v>15</v>
      </c>
    </row>
    <row r="18" spans="1:10" ht="30" x14ac:dyDescent="0.25">
      <c r="D18" s="11" t="s">
        <v>565</v>
      </c>
      <c r="E18" s="21">
        <f t="shared" si="4"/>
        <v>227</v>
      </c>
      <c r="F18" s="21">
        <f t="shared" si="3"/>
        <v>4036</v>
      </c>
      <c r="G18">
        <f t="shared" si="0"/>
        <v>226</v>
      </c>
      <c r="H18">
        <v>0</v>
      </c>
      <c r="I18" t="str">
        <f t="shared" si="2"/>
        <v>Data 4036,226,0</v>
      </c>
      <c r="J18">
        <v>16</v>
      </c>
    </row>
    <row r="19" spans="1:10" ht="30" x14ac:dyDescent="0.25">
      <c r="A19" t="s">
        <v>342</v>
      </c>
      <c r="B19" t="s">
        <v>342</v>
      </c>
      <c r="C19">
        <f>VLOOKUP(B19,Screens!$B$3:$C121,2,0)</f>
        <v>4</v>
      </c>
      <c r="D19" s="11" t="s">
        <v>508</v>
      </c>
      <c r="E19" s="21">
        <f t="shared" si="4"/>
        <v>110</v>
      </c>
      <c r="F19" s="21">
        <f t="shared" si="3"/>
        <v>4263</v>
      </c>
      <c r="G19">
        <f t="shared" si="0"/>
        <v>109</v>
      </c>
      <c r="H19">
        <v>18</v>
      </c>
      <c r="I19" t="str">
        <f t="shared" si="2"/>
        <v>Data 4263,109,18</v>
      </c>
      <c r="J19">
        <v>17</v>
      </c>
    </row>
    <row r="20" spans="1:10" ht="45" x14ac:dyDescent="0.25">
      <c r="D20" s="11" t="s">
        <v>566</v>
      </c>
      <c r="E20" s="21">
        <f t="shared" si="4"/>
        <v>347</v>
      </c>
      <c r="F20" s="21">
        <f t="shared" si="3"/>
        <v>4373</v>
      </c>
      <c r="G20">
        <f t="shared" si="0"/>
        <v>346</v>
      </c>
      <c r="H20">
        <v>19</v>
      </c>
      <c r="I20" t="str">
        <f t="shared" si="2"/>
        <v>Data 4373,346,19</v>
      </c>
      <c r="J20">
        <v>18</v>
      </c>
    </row>
    <row r="21" spans="1:10" ht="45" x14ac:dyDescent="0.25">
      <c r="D21" s="11" t="s">
        <v>567</v>
      </c>
      <c r="E21" s="21">
        <f t="shared" si="4"/>
        <v>310</v>
      </c>
      <c r="F21" s="21">
        <f t="shared" si="3"/>
        <v>4720</v>
      </c>
      <c r="G21">
        <f t="shared" si="0"/>
        <v>309</v>
      </c>
      <c r="H21">
        <v>20</v>
      </c>
      <c r="I21" t="str">
        <f t="shared" si="2"/>
        <v>Data 4720,309,20</v>
      </c>
      <c r="J21">
        <v>19</v>
      </c>
    </row>
    <row r="22" spans="1:10" ht="60" x14ac:dyDescent="0.25">
      <c r="D22" s="11" t="s">
        <v>509</v>
      </c>
      <c r="E22" s="21">
        <f t="shared" si="4"/>
        <v>245</v>
      </c>
      <c r="F22" s="21">
        <f t="shared" si="3"/>
        <v>5030</v>
      </c>
      <c r="G22">
        <f t="shared" si="0"/>
        <v>244</v>
      </c>
      <c r="H22">
        <v>0</v>
      </c>
      <c r="I22" t="str">
        <f t="shared" si="2"/>
        <v>Data 5030,244,0</v>
      </c>
      <c r="J22">
        <v>20</v>
      </c>
    </row>
    <row r="23" spans="1:10" ht="45" x14ac:dyDescent="0.25">
      <c r="A23" t="s">
        <v>438</v>
      </c>
      <c r="B23" t="s">
        <v>438</v>
      </c>
      <c r="C23">
        <f>VLOOKUP(B23,Screens!$B$3:$C125,2,0)</f>
        <v>6</v>
      </c>
      <c r="D23" s="11" t="s">
        <v>568</v>
      </c>
      <c r="E23" s="21">
        <f t="shared" si="4"/>
        <v>227</v>
      </c>
      <c r="F23" s="21">
        <f t="shared" si="3"/>
        <v>5275</v>
      </c>
      <c r="G23">
        <f t="shared" si="0"/>
        <v>226</v>
      </c>
      <c r="H23">
        <v>22</v>
      </c>
      <c r="I23" t="str">
        <f t="shared" si="2"/>
        <v>Data 5275,226,22</v>
      </c>
      <c r="J23">
        <v>21</v>
      </c>
    </row>
    <row r="24" spans="1:10" ht="45" x14ac:dyDescent="0.25">
      <c r="D24" s="11" t="s">
        <v>510</v>
      </c>
      <c r="E24" s="21">
        <f t="shared" si="4"/>
        <v>221</v>
      </c>
      <c r="F24" s="21">
        <f t="shared" si="3"/>
        <v>5502</v>
      </c>
      <c r="G24">
        <f t="shared" si="0"/>
        <v>220</v>
      </c>
      <c r="H24">
        <v>0</v>
      </c>
      <c r="I24" t="str">
        <f t="shared" si="2"/>
        <v>Data 5502,220,0</v>
      </c>
      <c r="J24">
        <v>22</v>
      </c>
    </row>
    <row r="25" spans="1:10" x14ac:dyDescent="0.25">
      <c r="D25" s="8" t="s">
        <v>171</v>
      </c>
      <c r="E25" s="21">
        <f t="shared" si="4"/>
        <v>29</v>
      </c>
      <c r="F25" s="21">
        <f t="shared" si="3"/>
        <v>5723</v>
      </c>
      <c r="G25">
        <f t="shared" si="0"/>
        <v>28</v>
      </c>
      <c r="H25">
        <v>0</v>
      </c>
      <c r="I25" t="str">
        <f t="shared" si="2"/>
        <v>Data 5723,28,0</v>
      </c>
      <c r="J25">
        <v>23</v>
      </c>
    </row>
    <row r="26" spans="1:10" ht="45" x14ac:dyDescent="0.25">
      <c r="A26" t="s">
        <v>371</v>
      </c>
      <c r="B26" t="s">
        <v>371</v>
      </c>
      <c r="C26">
        <f>VLOOKUP(B26,Screens!$B$3:$C128,2,0)</f>
        <v>14</v>
      </c>
      <c r="D26" s="11" t="s">
        <v>511</v>
      </c>
      <c r="E26" s="21">
        <f t="shared" si="4"/>
        <v>197</v>
      </c>
      <c r="F26" s="21">
        <f t="shared" si="3"/>
        <v>5752</v>
      </c>
      <c r="G26">
        <f t="shared" si="0"/>
        <v>196</v>
      </c>
      <c r="H26">
        <v>0</v>
      </c>
      <c r="I26" t="str">
        <f t="shared" si="2"/>
        <v>Data 5752,196,0</v>
      </c>
      <c r="J26">
        <v>24</v>
      </c>
    </row>
    <row r="27" spans="1:10" ht="75" x14ac:dyDescent="0.25">
      <c r="A27" t="s">
        <v>412</v>
      </c>
      <c r="B27" t="s">
        <v>412</v>
      </c>
      <c r="C27">
        <f>VLOOKUP(B27,Screens!$B$3:$C129,2,0)</f>
        <v>20</v>
      </c>
      <c r="D27" s="11" t="s">
        <v>172</v>
      </c>
      <c r="E27" s="21">
        <f t="shared" si="4"/>
        <v>335</v>
      </c>
      <c r="F27" s="21">
        <f t="shared" si="3"/>
        <v>5949</v>
      </c>
      <c r="G27">
        <f t="shared" si="0"/>
        <v>334</v>
      </c>
      <c r="H27">
        <v>67</v>
      </c>
      <c r="I27" t="str">
        <f t="shared" si="2"/>
        <v>Data 5949,334,67</v>
      </c>
      <c r="J27">
        <v>25</v>
      </c>
    </row>
    <row r="28" spans="1:10" x14ac:dyDescent="0.25">
      <c r="A28" t="s">
        <v>410</v>
      </c>
      <c r="B28" t="s">
        <v>410</v>
      </c>
      <c r="C28">
        <f>VLOOKUP(B28,Screens!$B$3:$C130,2,0)</f>
        <v>21</v>
      </c>
      <c r="D28" s="8" t="s">
        <v>173</v>
      </c>
      <c r="E28" s="21">
        <f t="shared" si="4"/>
        <v>91</v>
      </c>
      <c r="F28" s="21">
        <f t="shared" si="3"/>
        <v>6284</v>
      </c>
      <c r="G28">
        <f t="shared" si="0"/>
        <v>90</v>
      </c>
      <c r="H28">
        <v>0</v>
      </c>
      <c r="I28" t="str">
        <f t="shared" si="2"/>
        <v>Data 6284,90,0</v>
      </c>
      <c r="J28">
        <v>26</v>
      </c>
    </row>
    <row r="29" spans="1:10" ht="30" x14ac:dyDescent="0.25">
      <c r="A29" t="s">
        <v>376</v>
      </c>
      <c r="B29" t="s">
        <v>376</v>
      </c>
      <c r="C29">
        <f>VLOOKUP(B29,Screens!$B$3:$C131,2,0)</f>
        <v>24</v>
      </c>
      <c r="D29" s="11" t="s">
        <v>581</v>
      </c>
      <c r="E29" s="21">
        <f t="shared" si="4"/>
        <v>98</v>
      </c>
      <c r="F29" s="21">
        <f t="shared" si="3"/>
        <v>6375</v>
      </c>
      <c r="G29">
        <f t="shared" si="0"/>
        <v>97</v>
      </c>
      <c r="H29">
        <v>0</v>
      </c>
      <c r="I29" t="str">
        <f t="shared" si="2"/>
        <v>Data 6375,97,0</v>
      </c>
      <c r="J29">
        <v>27</v>
      </c>
    </row>
    <row r="30" spans="1:10" ht="30" x14ac:dyDescent="0.25">
      <c r="D30" s="11" t="s">
        <v>512</v>
      </c>
      <c r="E30" s="21">
        <f t="shared" si="4"/>
        <v>113</v>
      </c>
      <c r="F30" s="21">
        <f t="shared" si="3"/>
        <v>6473</v>
      </c>
      <c r="G30">
        <f t="shared" si="0"/>
        <v>112</v>
      </c>
      <c r="H30">
        <v>0</v>
      </c>
      <c r="I30" t="str">
        <f t="shared" si="2"/>
        <v>Data 6473,112,0</v>
      </c>
      <c r="J30">
        <v>28</v>
      </c>
    </row>
    <row r="31" spans="1:10" ht="30" x14ac:dyDescent="0.25">
      <c r="D31" s="11" t="s">
        <v>582</v>
      </c>
      <c r="E31" s="21">
        <f t="shared" si="4"/>
        <v>147</v>
      </c>
      <c r="F31" s="21">
        <f t="shared" si="3"/>
        <v>6586</v>
      </c>
      <c r="G31">
        <f t="shared" si="0"/>
        <v>146</v>
      </c>
      <c r="H31">
        <v>0</v>
      </c>
      <c r="I31" t="str">
        <f t="shared" si="2"/>
        <v>Data 6586,146,0</v>
      </c>
      <c r="J31">
        <v>29</v>
      </c>
    </row>
    <row r="32" spans="1:10" ht="30" x14ac:dyDescent="0.25">
      <c r="D32" s="11" t="s">
        <v>513</v>
      </c>
      <c r="E32" s="21">
        <f t="shared" si="4"/>
        <v>69</v>
      </c>
      <c r="F32" s="21">
        <f t="shared" si="3"/>
        <v>6733</v>
      </c>
      <c r="G32">
        <f t="shared" si="0"/>
        <v>68</v>
      </c>
      <c r="H32">
        <v>0</v>
      </c>
      <c r="I32" t="str">
        <f t="shared" si="2"/>
        <v>Data 6733,68,0</v>
      </c>
      <c r="J32">
        <v>30</v>
      </c>
    </row>
    <row r="33" spans="1:10" ht="75" x14ac:dyDescent="0.25">
      <c r="A33" t="s">
        <v>374</v>
      </c>
      <c r="B33" t="s">
        <v>374</v>
      </c>
      <c r="C33">
        <f>VLOOKUP(B33,Screens!$B$3:$C135,2,0)</f>
        <v>25</v>
      </c>
      <c r="D33" s="11" t="s">
        <v>569</v>
      </c>
      <c r="E33" s="21">
        <f t="shared" si="4"/>
        <v>337</v>
      </c>
      <c r="F33" s="21">
        <f t="shared" si="3"/>
        <v>6802</v>
      </c>
      <c r="G33">
        <f t="shared" si="0"/>
        <v>336</v>
      </c>
      <c r="H33">
        <v>32</v>
      </c>
      <c r="I33" t="str">
        <f t="shared" si="2"/>
        <v>Data 6802,336,32</v>
      </c>
      <c r="J33">
        <v>31</v>
      </c>
    </row>
    <row r="34" spans="1:10" ht="60" x14ac:dyDescent="0.25">
      <c r="D34" s="11" t="s">
        <v>570</v>
      </c>
      <c r="E34" s="21">
        <f t="shared" si="4"/>
        <v>322</v>
      </c>
      <c r="F34" s="21">
        <f t="shared" si="3"/>
        <v>7139</v>
      </c>
      <c r="G34">
        <f t="shared" si="0"/>
        <v>321</v>
      </c>
      <c r="H34">
        <v>0</v>
      </c>
      <c r="I34" t="str">
        <f t="shared" si="2"/>
        <v>Data 7139,321,0</v>
      </c>
      <c r="J34">
        <v>32</v>
      </c>
    </row>
    <row r="35" spans="1:10" ht="45" x14ac:dyDescent="0.25">
      <c r="A35" t="s">
        <v>344</v>
      </c>
      <c r="B35" t="s">
        <v>344</v>
      </c>
      <c r="C35">
        <f>VLOOKUP(B35,Screens!$B$3:$C137,2,0)</f>
        <v>26</v>
      </c>
      <c r="D35" s="11" t="s">
        <v>584</v>
      </c>
      <c r="E35" s="21">
        <f t="shared" si="4"/>
        <v>247</v>
      </c>
      <c r="F35" s="21">
        <f t="shared" si="3"/>
        <v>7461</v>
      </c>
      <c r="G35">
        <f t="shared" si="0"/>
        <v>246</v>
      </c>
      <c r="H35">
        <v>0</v>
      </c>
      <c r="I35" t="str">
        <f t="shared" si="2"/>
        <v>Data 7461,246,0</v>
      </c>
      <c r="J35">
        <v>33</v>
      </c>
    </row>
    <row r="36" spans="1:10" ht="75" x14ac:dyDescent="0.25">
      <c r="A36" t="s">
        <v>378</v>
      </c>
      <c r="B36" t="s">
        <v>378</v>
      </c>
      <c r="C36">
        <f>VLOOKUP(B36,Screens!$B$3:$C138,2,0)</f>
        <v>27</v>
      </c>
      <c r="D36" s="11" t="s">
        <v>514</v>
      </c>
      <c r="E36" s="21">
        <f t="shared" si="4"/>
        <v>328</v>
      </c>
      <c r="F36" s="21">
        <f t="shared" si="3"/>
        <v>7708</v>
      </c>
      <c r="G36">
        <f t="shared" si="0"/>
        <v>327</v>
      </c>
      <c r="H36">
        <v>0</v>
      </c>
      <c r="I36" t="str">
        <f t="shared" si="2"/>
        <v>Data 7708,327,0</v>
      </c>
      <c r="J36">
        <v>34</v>
      </c>
    </row>
    <row r="37" spans="1:10" x14ac:dyDescent="0.25">
      <c r="A37" t="s">
        <v>471</v>
      </c>
      <c r="B37" t="s">
        <v>471</v>
      </c>
      <c r="C37">
        <f>VLOOKUP(B37,Screens!$B$3:$C139,2,0)</f>
        <v>35</v>
      </c>
      <c r="D37" s="8" t="s">
        <v>174</v>
      </c>
      <c r="E37" s="21">
        <f t="shared" si="4"/>
        <v>36</v>
      </c>
      <c r="F37" s="21">
        <f t="shared" si="3"/>
        <v>8036</v>
      </c>
      <c r="G37">
        <f t="shared" si="0"/>
        <v>35</v>
      </c>
      <c r="H37">
        <v>0</v>
      </c>
      <c r="I37" t="str">
        <f t="shared" si="2"/>
        <v>Data 8036,35,0</v>
      </c>
      <c r="J37">
        <v>35</v>
      </c>
    </row>
    <row r="38" spans="1:10" ht="60" x14ac:dyDescent="0.25">
      <c r="A38" s="8" t="s">
        <v>522</v>
      </c>
      <c r="B38" t="s">
        <v>326</v>
      </c>
      <c r="C38">
        <f>VLOOKUP(B38,Screens!$B$3:$C140,2,0)</f>
        <v>36</v>
      </c>
      <c r="D38" s="11" t="s">
        <v>515</v>
      </c>
      <c r="E38" s="21">
        <f t="shared" si="4"/>
        <v>345</v>
      </c>
      <c r="F38" s="21">
        <f t="shared" si="3"/>
        <v>8072</v>
      </c>
      <c r="G38">
        <f t="shared" si="0"/>
        <v>344</v>
      </c>
      <c r="H38">
        <v>0</v>
      </c>
      <c r="I38" t="str">
        <f t="shared" si="2"/>
        <v>Data 8072,344,0</v>
      </c>
      <c r="J38">
        <v>36</v>
      </c>
    </row>
    <row r="39" spans="1:10" ht="30" x14ac:dyDescent="0.25">
      <c r="A39" t="s">
        <v>436</v>
      </c>
      <c r="B39" t="s">
        <v>436</v>
      </c>
      <c r="C39">
        <f>VLOOKUP(B39,Screens!$B$3:$C141,2,0)</f>
        <v>42</v>
      </c>
      <c r="D39" s="8" t="s">
        <v>175</v>
      </c>
      <c r="E39" s="21">
        <f t="shared" si="4"/>
        <v>88</v>
      </c>
      <c r="F39" s="21">
        <f t="shared" si="3"/>
        <v>8417</v>
      </c>
      <c r="G39">
        <f t="shared" si="0"/>
        <v>87</v>
      </c>
      <c r="H39">
        <v>0</v>
      </c>
      <c r="I39" t="str">
        <f t="shared" si="2"/>
        <v>Data 8417,87,0</v>
      </c>
      <c r="J39">
        <v>37</v>
      </c>
    </row>
    <row r="40" spans="1:10" x14ac:dyDescent="0.25">
      <c r="A40" t="s">
        <v>445</v>
      </c>
      <c r="B40" t="s">
        <v>445</v>
      </c>
      <c r="C40">
        <f>VLOOKUP(B40,Screens!$B$3:$C142,2,0)</f>
        <v>46</v>
      </c>
      <c r="D40" s="8" t="s">
        <v>176</v>
      </c>
      <c r="E40" s="21">
        <f t="shared" si="4"/>
        <v>53</v>
      </c>
      <c r="F40" s="21">
        <f t="shared" si="3"/>
        <v>8505</v>
      </c>
      <c r="G40">
        <f t="shared" si="0"/>
        <v>52</v>
      </c>
      <c r="H40">
        <v>0</v>
      </c>
      <c r="I40" t="str">
        <f t="shared" si="2"/>
        <v>Data 8505,52,0</v>
      </c>
      <c r="J40">
        <v>38</v>
      </c>
    </row>
    <row r="41" spans="1:10" x14ac:dyDescent="0.25">
      <c r="A41" t="s">
        <v>403</v>
      </c>
      <c r="B41" s="22" t="s">
        <v>403</v>
      </c>
      <c r="C41">
        <f>VLOOKUP(B41,Screens!$B$3:$C143,2,0)</f>
        <v>47</v>
      </c>
      <c r="D41" s="8" t="s">
        <v>177</v>
      </c>
      <c r="E41" s="21">
        <f t="shared" si="4"/>
        <v>47</v>
      </c>
      <c r="F41" s="21">
        <f t="shared" si="3"/>
        <v>8558</v>
      </c>
      <c r="G41">
        <f t="shared" si="0"/>
        <v>46</v>
      </c>
      <c r="H41">
        <v>0</v>
      </c>
      <c r="I41" t="str">
        <f t="shared" si="2"/>
        <v>Data 8558,46,0</v>
      </c>
      <c r="J41">
        <v>39</v>
      </c>
    </row>
    <row r="42" spans="1:10" ht="60" x14ac:dyDescent="0.25">
      <c r="A42" t="s">
        <v>359</v>
      </c>
      <c r="B42" t="s">
        <v>359</v>
      </c>
      <c r="C42">
        <f>VLOOKUP(B42,Screens!$B$3:$C144,2,0)</f>
        <v>53</v>
      </c>
      <c r="D42" s="11" t="s">
        <v>571</v>
      </c>
      <c r="E42" s="21">
        <f t="shared" si="4"/>
        <v>303</v>
      </c>
      <c r="F42" s="21">
        <f t="shared" si="3"/>
        <v>8605</v>
      </c>
      <c r="G42">
        <f t="shared" si="0"/>
        <v>302</v>
      </c>
      <c r="H42">
        <v>0</v>
      </c>
      <c r="I42" t="str">
        <f t="shared" si="2"/>
        <v>Data 8605,302,0</v>
      </c>
      <c r="J42">
        <v>40</v>
      </c>
    </row>
    <row r="43" spans="1:10" ht="45" x14ac:dyDescent="0.25">
      <c r="A43" t="s">
        <v>364</v>
      </c>
      <c r="B43" t="s">
        <v>364</v>
      </c>
      <c r="C43">
        <f>VLOOKUP(B43,Screens!$B$3:$C145,2,0)</f>
        <v>54</v>
      </c>
      <c r="D43" s="11" t="s">
        <v>516</v>
      </c>
      <c r="E43" s="21">
        <f t="shared" si="4"/>
        <v>159</v>
      </c>
      <c r="F43" s="21">
        <f t="shared" si="3"/>
        <v>8908</v>
      </c>
      <c r="G43">
        <f t="shared" si="0"/>
        <v>158</v>
      </c>
      <c r="H43">
        <v>0</v>
      </c>
      <c r="I43" t="str">
        <f t="shared" si="2"/>
        <v>Data 8908,158,0</v>
      </c>
      <c r="J43">
        <v>41</v>
      </c>
    </row>
    <row r="44" spans="1:10" x14ac:dyDescent="0.25">
      <c r="A44" t="s">
        <v>393</v>
      </c>
      <c r="B44" t="s">
        <v>393</v>
      </c>
      <c r="C44">
        <f>VLOOKUP(B44,Screens!$B$3:$C146,2,0)</f>
        <v>55</v>
      </c>
      <c r="D44" s="8" t="s">
        <v>178</v>
      </c>
      <c r="E44" s="21">
        <f t="shared" si="4"/>
        <v>37</v>
      </c>
      <c r="F44" s="21">
        <f t="shared" si="3"/>
        <v>9067</v>
      </c>
      <c r="G44">
        <f t="shared" si="0"/>
        <v>36</v>
      </c>
      <c r="H44">
        <v>0</v>
      </c>
      <c r="I44" t="str">
        <f t="shared" si="2"/>
        <v>Data 9067,36,0</v>
      </c>
      <c r="J44">
        <v>42</v>
      </c>
    </row>
    <row r="45" spans="1:10" ht="30" x14ac:dyDescent="0.25">
      <c r="A45" t="s">
        <v>394</v>
      </c>
      <c r="B45" t="s">
        <v>394</v>
      </c>
      <c r="C45">
        <f>VLOOKUP(B45,Screens!$B$3:$C147,2,0)</f>
        <v>56</v>
      </c>
      <c r="D45" s="11" t="s">
        <v>572</v>
      </c>
      <c r="E45" s="21">
        <f t="shared" si="4"/>
        <v>159</v>
      </c>
      <c r="F45" s="21">
        <f t="shared" si="3"/>
        <v>9104</v>
      </c>
      <c r="G45">
        <f t="shared" si="0"/>
        <v>158</v>
      </c>
      <c r="H45">
        <v>0</v>
      </c>
      <c r="I45" t="str">
        <f t="shared" si="2"/>
        <v>Data 9104,158,0</v>
      </c>
      <c r="J45">
        <v>43</v>
      </c>
    </row>
    <row r="46" spans="1:10" ht="75" x14ac:dyDescent="0.25">
      <c r="A46" t="s">
        <v>398</v>
      </c>
      <c r="B46" t="s">
        <v>398</v>
      </c>
      <c r="C46">
        <f>VLOOKUP(B46,Screens!$B$3:$C148,2,0)</f>
        <v>57</v>
      </c>
      <c r="D46" s="11" t="s">
        <v>517</v>
      </c>
      <c r="E46" s="21">
        <f t="shared" si="4"/>
        <v>265</v>
      </c>
      <c r="F46" s="21">
        <f t="shared" si="3"/>
        <v>9263</v>
      </c>
      <c r="G46">
        <f t="shared" si="0"/>
        <v>264</v>
      </c>
      <c r="H46">
        <v>45</v>
      </c>
      <c r="I46" t="str">
        <f t="shared" si="2"/>
        <v>Data 9263,264,45</v>
      </c>
      <c r="J46">
        <v>44</v>
      </c>
    </row>
    <row r="47" spans="1:10" ht="30" x14ac:dyDescent="0.25">
      <c r="D47" s="11" t="s">
        <v>518</v>
      </c>
      <c r="E47" s="21">
        <f t="shared" si="4"/>
        <v>133</v>
      </c>
      <c r="F47" s="21">
        <f t="shared" si="3"/>
        <v>9528</v>
      </c>
      <c r="G47">
        <f t="shared" si="0"/>
        <v>132</v>
      </c>
      <c r="H47">
        <v>0</v>
      </c>
      <c r="I47" t="str">
        <f t="shared" si="2"/>
        <v>Data 9528,132,0</v>
      </c>
      <c r="J47">
        <v>45</v>
      </c>
    </row>
    <row r="48" spans="1:10" ht="75" x14ac:dyDescent="0.25">
      <c r="A48" t="s">
        <v>408</v>
      </c>
      <c r="B48" t="s">
        <v>408</v>
      </c>
      <c r="C48">
        <f>VLOOKUP(B48,Screens!$B$3:$C150,2,0)</f>
        <v>59</v>
      </c>
      <c r="D48" s="8" t="s">
        <v>573</v>
      </c>
      <c r="E48" s="21">
        <f t="shared" si="4"/>
        <v>338</v>
      </c>
      <c r="F48" s="21">
        <f t="shared" si="3"/>
        <v>9661</v>
      </c>
      <c r="G48">
        <f t="shared" si="0"/>
        <v>337</v>
      </c>
      <c r="H48">
        <v>47</v>
      </c>
      <c r="I48" t="str">
        <f t="shared" si="2"/>
        <v>Data 9661,337,47</v>
      </c>
      <c r="J48">
        <v>46</v>
      </c>
    </row>
    <row r="49" spans="1:10" ht="60" x14ac:dyDescent="0.25">
      <c r="D49" s="11" t="s">
        <v>179</v>
      </c>
      <c r="E49" s="21">
        <f t="shared" si="4"/>
        <v>409</v>
      </c>
      <c r="F49" s="21">
        <f t="shared" si="3"/>
        <v>9999</v>
      </c>
      <c r="G49">
        <f t="shared" si="0"/>
        <v>408</v>
      </c>
      <c r="H49">
        <v>48</v>
      </c>
      <c r="I49" t="str">
        <f t="shared" si="2"/>
        <v>Data 9999,408,48</v>
      </c>
      <c r="J49">
        <v>47</v>
      </c>
    </row>
    <row r="50" spans="1:10" ht="45" x14ac:dyDescent="0.25">
      <c r="D50" s="11" t="s">
        <v>574</v>
      </c>
      <c r="E50" s="21">
        <f t="shared" si="4"/>
        <v>297</v>
      </c>
      <c r="F50" s="21">
        <f t="shared" si="3"/>
        <v>10408</v>
      </c>
      <c r="G50">
        <f t="shared" si="0"/>
        <v>296</v>
      </c>
      <c r="H50">
        <v>49</v>
      </c>
      <c r="I50" t="str">
        <f t="shared" si="2"/>
        <v>Data 10408,296,49</v>
      </c>
      <c r="J50">
        <v>48</v>
      </c>
    </row>
    <row r="51" spans="1:10" ht="60" x14ac:dyDescent="0.25">
      <c r="D51" s="8" t="s">
        <v>180</v>
      </c>
      <c r="E51" s="21">
        <f t="shared" si="4"/>
        <v>402</v>
      </c>
      <c r="F51" s="21">
        <f t="shared" si="3"/>
        <v>10705</v>
      </c>
      <c r="G51">
        <f t="shared" si="0"/>
        <v>401</v>
      </c>
      <c r="H51">
        <v>0</v>
      </c>
      <c r="I51" t="str">
        <f t="shared" si="2"/>
        <v>Data 10705,401,0</v>
      </c>
      <c r="J51">
        <v>49</v>
      </c>
    </row>
    <row r="52" spans="1:10" ht="45" x14ac:dyDescent="0.25">
      <c r="A52" t="s">
        <v>432</v>
      </c>
      <c r="B52" t="s">
        <v>432</v>
      </c>
      <c r="C52">
        <f>VLOOKUP(B52,Screens!$B$3:$C154,2,0)</f>
        <v>60</v>
      </c>
      <c r="D52" s="11" t="s">
        <v>555</v>
      </c>
      <c r="E52" s="21">
        <f t="shared" si="4"/>
        <v>243</v>
      </c>
      <c r="F52" s="21">
        <f t="shared" si="3"/>
        <v>11107</v>
      </c>
      <c r="G52">
        <f t="shared" si="0"/>
        <v>242</v>
      </c>
      <c r="H52">
        <v>0</v>
      </c>
      <c r="I52" t="str">
        <f t="shared" si="2"/>
        <v>Data 11107,242,0</v>
      </c>
      <c r="J52">
        <v>50</v>
      </c>
    </row>
    <row r="53" spans="1:10" ht="60" x14ac:dyDescent="0.25">
      <c r="A53" t="s">
        <v>346</v>
      </c>
      <c r="B53" t="s">
        <v>346</v>
      </c>
      <c r="C53">
        <f>VLOOKUP(B53,Screens!$B$3:$C155,2,0)</f>
        <v>61</v>
      </c>
      <c r="D53" s="11" t="s">
        <v>556</v>
      </c>
      <c r="E53" s="21">
        <f t="shared" si="4"/>
        <v>325</v>
      </c>
      <c r="F53" s="21">
        <f t="shared" si="3"/>
        <v>11350</v>
      </c>
      <c r="G53">
        <f t="shared" si="0"/>
        <v>324</v>
      </c>
      <c r="H53">
        <v>52</v>
      </c>
      <c r="I53" t="str">
        <f t="shared" si="2"/>
        <v>Data 11350,324,52</v>
      </c>
      <c r="J53">
        <v>51</v>
      </c>
    </row>
    <row r="54" spans="1:10" ht="45" x14ac:dyDescent="0.25">
      <c r="D54" s="11" t="s">
        <v>557</v>
      </c>
      <c r="E54" s="21">
        <f t="shared" si="4"/>
        <v>237</v>
      </c>
      <c r="F54" s="21">
        <f t="shared" si="3"/>
        <v>11675</v>
      </c>
      <c r="G54">
        <f t="shared" si="0"/>
        <v>236</v>
      </c>
      <c r="H54">
        <v>0</v>
      </c>
      <c r="I54" t="str">
        <f t="shared" si="2"/>
        <v>Data 11675,236,0</v>
      </c>
      <c r="J54">
        <v>52</v>
      </c>
    </row>
    <row r="55" spans="1:10" ht="75" x14ac:dyDescent="0.25">
      <c r="A55" t="s">
        <v>391</v>
      </c>
      <c r="B55" t="s">
        <v>391</v>
      </c>
      <c r="C55">
        <f>VLOOKUP(B55,Screens!$B$3:$C157,2,0)</f>
        <v>63</v>
      </c>
      <c r="D55" s="11" t="s">
        <v>558</v>
      </c>
      <c r="E55" s="21">
        <f t="shared" si="4"/>
        <v>361</v>
      </c>
      <c r="F55" s="21">
        <f t="shared" si="3"/>
        <v>11912</v>
      </c>
      <c r="G55">
        <f t="shared" si="0"/>
        <v>360</v>
      </c>
      <c r="H55">
        <v>0</v>
      </c>
      <c r="I55" t="str">
        <f t="shared" si="2"/>
        <v>Data 11912,360,0</v>
      </c>
      <c r="J55">
        <v>53</v>
      </c>
    </row>
    <row r="56" spans="1:10" x14ac:dyDescent="0.25">
      <c r="A56" t="s">
        <v>480</v>
      </c>
      <c r="B56" t="s">
        <v>480</v>
      </c>
      <c r="C56">
        <f>VLOOKUP(B56,Screens!$B$3:$C158,2,0)</f>
        <v>64</v>
      </c>
      <c r="D56" s="8" t="s">
        <v>177</v>
      </c>
      <c r="E56" s="21">
        <f t="shared" si="4"/>
        <v>47</v>
      </c>
      <c r="F56" s="21">
        <f t="shared" si="3"/>
        <v>12273</v>
      </c>
      <c r="G56">
        <f t="shared" si="0"/>
        <v>46</v>
      </c>
      <c r="H56">
        <v>0</v>
      </c>
      <c r="I56" t="str">
        <f t="shared" si="2"/>
        <v>Data 12273,46,0</v>
      </c>
      <c r="J56">
        <v>54</v>
      </c>
    </row>
    <row r="57" spans="1:10" x14ac:dyDescent="0.25">
      <c r="A57" t="s">
        <v>481</v>
      </c>
      <c r="B57" t="s">
        <v>481</v>
      </c>
      <c r="C57">
        <f>VLOOKUP(B57,Screens!$B$3:$C159,2,0)</f>
        <v>65</v>
      </c>
      <c r="D57" s="11" t="s">
        <v>271</v>
      </c>
      <c r="E57" s="21">
        <f t="shared" si="4"/>
        <v>44</v>
      </c>
      <c r="F57" s="21">
        <f t="shared" si="3"/>
        <v>12320</v>
      </c>
      <c r="G57">
        <f t="shared" si="0"/>
        <v>43</v>
      </c>
      <c r="H57">
        <v>0</v>
      </c>
      <c r="I57" t="str">
        <f t="shared" si="2"/>
        <v>Data 12320,43,0</v>
      </c>
      <c r="J57">
        <v>55</v>
      </c>
    </row>
    <row r="58" spans="1:10" x14ac:dyDescent="0.25">
      <c r="A58" t="s">
        <v>485</v>
      </c>
      <c r="B58" t="s">
        <v>485</v>
      </c>
      <c r="C58">
        <f>VLOOKUP(B58,Screens!$B$3:$C160,2,0)</f>
        <v>69</v>
      </c>
      <c r="D58" s="8" t="s">
        <v>181</v>
      </c>
      <c r="E58" s="21">
        <f t="shared" si="4"/>
        <v>25</v>
      </c>
      <c r="F58" s="21">
        <f t="shared" si="3"/>
        <v>12364</v>
      </c>
      <c r="G58">
        <f t="shared" si="0"/>
        <v>24</v>
      </c>
      <c r="H58">
        <v>0</v>
      </c>
      <c r="I58" t="str">
        <f t="shared" si="2"/>
        <v>Data 12364,24,0</v>
      </c>
      <c r="J58">
        <v>56</v>
      </c>
    </row>
    <row r="59" spans="1:10" x14ac:dyDescent="0.25">
      <c r="D59" s="8" t="s">
        <v>182</v>
      </c>
      <c r="E59" s="21">
        <f t="shared" si="4"/>
        <v>23</v>
      </c>
      <c r="F59" s="21">
        <f t="shared" si="3"/>
        <v>12389</v>
      </c>
      <c r="G59">
        <f t="shared" si="0"/>
        <v>22</v>
      </c>
      <c r="H59">
        <v>0</v>
      </c>
      <c r="I59" t="str">
        <f t="shared" si="2"/>
        <v>Data 12389,22,0</v>
      </c>
      <c r="J59">
        <v>57</v>
      </c>
    </row>
    <row r="60" spans="1:10" x14ac:dyDescent="0.25">
      <c r="A60" t="s">
        <v>523</v>
      </c>
      <c r="D60" s="8" t="s">
        <v>183</v>
      </c>
      <c r="E60" s="21">
        <f t="shared" si="4"/>
        <v>70</v>
      </c>
      <c r="F60" s="21">
        <f t="shared" si="3"/>
        <v>12412</v>
      </c>
      <c r="G60">
        <f t="shared" si="0"/>
        <v>69</v>
      </c>
      <c r="H60">
        <v>0</v>
      </c>
      <c r="I60" t="str">
        <f t="shared" si="2"/>
        <v>Data 12412,69,0</v>
      </c>
      <c r="J60">
        <v>58</v>
      </c>
    </row>
    <row r="61" spans="1:10" x14ac:dyDescent="0.25">
      <c r="D61" s="8" t="s">
        <v>184</v>
      </c>
      <c r="E61" s="21">
        <f t="shared" si="4"/>
        <v>51</v>
      </c>
      <c r="F61" s="21">
        <f t="shared" si="3"/>
        <v>12482</v>
      </c>
      <c r="G61">
        <f t="shared" si="0"/>
        <v>50</v>
      </c>
      <c r="H61">
        <v>0</v>
      </c>
      <c r="I61" t="str">
        <f t="shared" si="2"/>
        <v>Data 12482,50,0</v>
      </c>
      <c r="J61">
        <v>59</v>
      </c>
    </row>
    <row r="62" spans="1:10" ht="30" x14ac:dyDescent="0.25">
      <c r="D62" s="11" t="s">
        <v>185</v>
      </c>
      <c r="E62" s="21">
        <f t="shared" si="4"/>
        <v>119</v>
      </c>
      <c r="F62" s="21">
        <f t="shared" si="3"/>
        <v>12533</v>
      </c>
      <c r="G62">
        <f t="shared" si="0"/>
        <v>118</v>
      </c>
      <c r="H62">
        <v>0</v>
      </c>
      <c r="I62" t="str">
        <f t="shared" si="2"/>
        <v>Data 12533,118,0</v>
      </c>
      <c r="J62">
        <v>60</v>
      </c>
    </row>
    <row r="63" spans="1:10" ht="75" x14ac:dyDescent="0.25">
      <c r="D63" s="8" t="s">
        <v>559</v>
      </c>
      <c r="E63" s="21">
        <f t="shared" si="4"/>
        <v>351</v>
      </c>
      <c r="F63" s="21">
        <f t="shared" si="3"/>
        <v>12652</v>
      </c>
      <c r="G63">
        <f t="shared" si="0"/>
        <v>350</v>
      </c>
      <c r="H63">
        <v>62</v>
      </c>
      <c r="I63" t="str">
        <f t="shared" si="2"/>
        <v>Data 12652,350,62</v>
      </c>
      <c r="J63">
        <v>61</v>
      </c>
    </row>
    <row r="64" spans="1:10" ht="45" x14ac:dyDescent="0.25">
      <c r="D64" s="8" t="s">
        <v>186</v>
      </c>
      <c r="E64" s="21">
        <f t="shared" si="4"/>
        <v>255</v>
      </c>
      <c r="F64" s="21">
        <f t="shared" si="3"/>
        <v>13003</v>
      </c>
      <c r="G64">
        <f t="shared" si="0"/>
        <v>254</v>
      </c>
      <c r="H64">
        <v>63</v>
      </c>
      <c r="I64" t="str">
        <f t="shared" si="2"/>
        <v>Data 13003,254,63</v>
      </c>
      <c r="J64">
        <v>62</v>
      </c>
    </row>
    <row r="65" spans="2:10" ht="30" x14ac:dyDescent="0.25">
      <c r="D65" s="11" t="s">
        <v>560</v>
      </c>
      <c r="E65" s="21">
        <f t="shared" si="4"/>
        <v>234</v>
      </c>
      <c r="F65" s="21">
        <f t="shared" si="3"/>
        <v>13258</v>
      </c>
      <c r="G65">
        <f t="shared" si="0"/>
        <v>233</v>
      </c>
      <c r="H65">
        <v>0</v>
      </c>
      <c r="I65" t="str">
        <f t="shared" si="2"/>
        <v>Data 13258,233,0</v>
      </c>
      <c r="J65">
        <v>63</v>
      </c>
    </row>
    <row r="66" spans="2:10" ht="60" x14ac:dyDescent="0.25">
      <c r="D66" s="11" t="s">
        <v>519</v>
      </c>
      <c r="E66" s="21">
        <f t="shared" si="4"/>
        <v>232</v>
      </c>
      <c r="F66" s="21">
        <f t="shared" si="3"/>
        <v>13492</v>
      </c>
      <c r="G66">
        <f t="shared" si="0"/>
        <v>231</v>
      </c>
      <c r="H66">
        <v>0</v>
      </c>
      <c r="I66" t="str">
        <f t="shared" si="2"/>
        <v>Data 13492,231,0</v>
      </c>
      <c r="J66">
        <v>64</v>
      </c>
    </row>
    <row r="67" spans="2:10" ht="45" x14ac:dyDescent="0.25">
      <c r="D67" s="11" t="s">
        <v>520</v>
      </c>
      <c r="E67" s="21">
        <f t="shared" si="4"/>
        <v>131</v>
      </c>
      <c r="F67" s="21">
        <f t="shared" si="3"/>
        <v>13724</v>
      </c>
      <c r="G67">
        <f t="shared" ref="G67:G71" si="5">LEN(D67)</f>
        <v>130</v>
      </c>
      <c r="H67">
        <v>0</v>
      </c>
      <c r="I67" t="str">
        <f t="shared" si="2"/>
        <v>Data 13724,130,0</v>
      </c>
      <c r="J67">
        <v>65</v>
      </c>
    </row>
    <row r="68" spans="2:10" ht="30" x14ac:dyDescent="0.25">
      <c r="D68" s="11" t="s">
        <v>521</v>
      </c>
      <c r="E68" s="21">
        <f t="shared" si="4"/>
        <v>112</v>
      </c>
      <c r="F68" s="21">
        <f t="shared" si="3"/>
        <v>13855</v>
      </c>
      <c r="G68">
        <f t="shared" si="5"/>
        <v>111</v>
      </c>
      <c r="H68">
        <v>0</v>
      </c>
      <c r="I68" t="str">
        <f t="shared" ref="I68:I70" si="6">CONCATENATE("Data ",F68,",",G68,",",H68)</f>
        <v>Data 13855,111,0</v>
      </c>
      <c r="J68">
        <v>66</v>
      </c>
    </row>
    <row r="69" spans="2:10" ht="45" x14ac:dyDescent="0.25">
      <c r="D69" s="11" t="s">
        <v>587</v>
      </c>
      <c r="E69" s="21">
        <f t="shared" si="4"/>
        <v>175</v>
      </c>
      <c r="F69" s="21">
        <f t="shared" ref="F69:F71" si="7">E68+F68</f>
        <v>13967</v>
      </c>
      <c r="G69">
        <f t="shared" si="5"/>
        <v>174</v>
      </c>
      <c r="H69">
        <v>0</v>
      </c>
      <c r="I69" t="str">
        <f t="shared" si="6"/>
        <v>Data 13967,174,0</v>
      </c>
      <c r="J69">
        <v>67</v>
      </c>
    </row>
    <row r="70" spans="2:10" ht="45" x14ac:dyDescent="0.25">
      <c r="D70" s="20" t="s">
        <v>586</v>
      </c>
      <c r="E70" s="21">
        <f t="shared" si="4"/>
        <v>293</v>
      </c>
      <c r="F70" s="21">
        <f t="shared" si="7"/>
        <v>14142</v>
      </c>
      <c r="G70">
        <f t="shared" si="5"/>
        <v>292</v>
      </c>
      <c r="H70">
        <v>0</v>
      </c>
      <c r="I70" t="str">
        <f t="shared" si="6"/>
        <v>Data 14142,292,0</v>
      </c>
      <c r="J70">
        <v>68</v>
      </c>
    </row>
    <row r="71" spans="2:10" ht="60" x14ac:dyDescent="0.25">
      <c r="B71" t="s">
        <v>591</v>
      </c>
      <c r="C71">
        <f>VLOOKUP(B71,Screens!$B$3:$C173,2,0)</f>
        <v>71</v>
      </c>
      <c r="D71" s="20" t="s">
        <v>589</v>
      </c>
      <c r="E71" s="21">
        <f t="shared" si="4"/>
        <v>353</v>
      </c>
      <c r="F71" s="21">
        <f t="shared" si="7"/>
        <v>14435</v>
      </c>
      <c r="G71">
        <f t="shared" si="5"/>
        <v>352</v>
      </c>
      <c r="H71">
        <v>0</v>
      </c>
      <c r="I71" t="str">
        <f t="shared" ref="I71" si="8">CONCATENATE("Data ",F71,",",G71,",",H71)</f>
        <v>Data 14435,352,0</v>
      </c>
      <c r="J71">
        <v>69</v>
      </c>
    </row>
  </sheetData>
  <pageMargins left="0.7" right="0.7" top="0.75" bottom="0.75" header="0.3" footer="0.3"/>
  <pageSetup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I17"/>
  <sheetViews>
    <sheetView workbookViewId="0">
      <selection activeCell="I4" sqref="I4:I17"/>
    </sheetView>
  </sheetViews>
  <sheetFormatPr defaultRowHeight="15" x14ac:dyDescent="0.25"/>
  <cols>
    <col min="2" max="2" width="21.5703125" bestFit="1" customWidth="1"/>
    <col min="4" max="4" width="58.85546875" customWidth="1"/>
    <col min="5" max="5" width="13.85546875" customWidth="1"/>
    <col min="9" max="9" width="15.7109375" bestFit="1" customWidth="1"/>
  </cols>
  <sheetData>
    <row r="3" spans="1:9" x14ac:dyDescent="0.25">
      <c r="B3" s="12" t="s">
        <v>273</v>
      </c>
      <c r="C3" s="12" t="s">
        <v>199</v>
      </c>
      <c r="D3" s="12" t="s">
        <v>187</v>
      </c>
      <c r="E3" s="12"/>
    </row>
    <row r="4" spans="1:9" x14ac:dyDescent="0.25">
      <c r="A4">
        <v>1</v>
      </c>
      <c r="B4" s="14" t="s">
        <v>301</v>
      </c>
      <c r="C4">
        <f>VLOOKUP(B4,[1]Objects!$B$2:$C$283,2,0)</f>
        <v>18</v>
      </c>
      <c r="D4" t="s">
        <v>4</v>
      </c>
      <c r="E4">
        <f>LEN(D4)+1</f>
        <v>50</v>
      </c>
      <c r="F4">
        <f>C4</f>
        <v>18</v>
      </c>
      <c r="G4">
        <v>0</v>
      </c>
      <c r="H4">
        <f>LEN(D4)</f>
        <v>49</v>
      </c>
      <c r="I4" t="str">
        <f>CONCATENATE("Data ",F4,",",G4,",",H4)</f>
        <v>Data 18,0,49</v>
      </c>
    </row>
    <row r="5" spans="1:9" x14ac:dyDescent="0.25">
      <c r="A5">
        <v>2</v>
      </c>
      <c r="B5" t="s">
        <v>442</v>
      </c>
      <c r="C5">
        <f>VLOOKUP(B5,[1]Objects!$B$2:$C$283,2,0)</f>
        <v>130</v>
      </c>
      <c r="D5" t="s">
        <v>188</v>
      </c>
      <c r="E5">
        <f t="shared" ref="E5:E17" si="0">LEN(D5)+1</f>
        <v>59</v>
      </c>
      <c r="F5">
        <f t="shared" ref="F5:F17" si="1">C5</f>
        <v>130</v>
      </c>
      <c r="G5">
        <f>G4+E4</f>
        <v>50</v>
      </c>
      <c r="H5">
        <f t="shared" ref="H5:H17" si="2">LEN(D5)</f>
        <v>58</v>
      </c>
      <c r="I5" t="str">
        <f t="shared" ref="I5:I17" si="3">CONCATENATE("Data ",F5,",",G5,",",H5)</f>
        <v>Data 130,50,58</v>
      </c>
    </row>
    <row r="6" spans="1:9" x14ac:dyDescent="0.25">
      <c r="A6">
        <v>3</v>
      </c>
      <c r="B6" t="s">
        <v>437</v>
      </c>
      <c r="C6">
        <f>VLOOKUP(B6,[1]Objects!$B$2:$C$283,2,0)</f>
        <v>126</v>
      </c>
      <c r="D6" t="s">
        <v>189</v>
      </c>
      <c r="E6">
        <f t="shared" si="0"/>
        <v>38</v>
      </c>
      <c r="F6">
        <f t="shared" si="1"/>
        <v>126</v>
      </c>
      <c r="G6">
        <f t="shared" ref="G6:G17" si="4">G5+E5</f>
        <v>109</v>
      </c>
      <c r="H6">
        <f t="shared" si="2"/>
        <v>37</v>
      </c>
      <c r="I6" t="str">
        <f t="shared" si="3"/>
        <v>Data 126,109,37</v>
      </c>
    </row>
    <row r="7" spans="1:9" x14ac:dyDescent="0.25">
      <c r="A7">
        <v>4</v>
      </c>
      <c r="B7" t="s">
        <v>407</v>
      </c>
      <c r="C7">
        <f>VLOOKUP(B7,[1]Objects!$B$2:$C$283,2,0)</f>
        <v>99</v>
      </c>
      <c r="D7" t="s">
        <v>190</v>
      </c>
      <c r="E7">
        <f t="shared" si="0"/>
        <v>56</v>
      </c>
      <c r="F7">
        <f t="shared" si="1"/>
        <v>99</v>
      </c>
      <c r="G7">
        <f t="shared" si="4"/>
        <v>147</v>
      </c>
      <c r="H7">
        <f t="shared" si="2"/>
        <v>55</v>
      </c>
      <c r="I7" t="str">
        <f t="shared" si="3"/>
        <v>Data 99,147,55</v>
      </c>
    </row>
    <row r="8" spans="1:9" x14ac:dyDescent="0.25">
      <c r="A8">
        <v>5</v>
      </c>
      <c r="B8" t="s">
        <v>435</v>
      </c>
      <c r="C8">
        <f>VLOOKUP(B8,[1]Objects!$B$2:$C$283,2,0)</f>
        <v>125</v>
      </c>
      <c r="D8" t="s">
        <v>5</v>
      </c>
      <c r="E8">
        <f t="shared" si="0"/>
        <v>90</v>
      </c>
      <c r="F8">
        <f t="shared" si="1"/>
        <v>125</v>
      </c>
      <c r="G8">
        <f t="shared" si="4"/>
        <v>203</v>
      </c>
      <c r="H8">
        <f t="shared" si="2"/>
        <v>89</v>
      </c>
      <c r="I8" t="str">
        <f t="shared" si="3"/>
        <v>Data 125,203,89</v>
      </c>
    </row>
    <row r="9" spans="1:9" x14ac:dyDescent="0.25">
      <c r="A9">
        <v>6</v>
      </c>
      <c r="B9" t="s">
        <v>447</v>
      </c>
      <c r="C9">
        <f>VLOOKUP(B9,[1]Objects!$B$2:$C$283,2,0)</f>
        <v>134</v>
      </c>
      <c r="D9" t="s">
        <v>191</v>
      </c>
      <c r="E9">
        <f t="shared" si="0"/>
        <v>30</v>
      </c>
      <c r="F9">
        <f t="shared" si="1"/>
        <v>134</v>
      </c>
      <c r="G9">
        <f t="shared" si="4"/>
        <v>293</v>
      </c>
      <c r="H9">
        <f t="shared" si="2"/>
        <v>29</v>
      </c>
      <c r="I9" t="str">
        <f t="shared" si="3"/>
        <v>Data 134,293,29</v>
      </c>
    </row>
    <row r="10" spans="1:9" ht="45" x14ac:dyDescent="0.25">
      <c r="A10">
        <v>7</v>
      </c>
      <c r="B10" t="s">
        <v>524</v>
      </c>
      <c r="C10">
        <f>VLOOKUP(B10,[1]Objects!$B$2:$C$283,2,0)</f>
        <v>87</v>
      </c>
      <c r="D10" s="8" t="s">
        <v>192</v>
      </c>
      <c r="E10">
        <f t="shared" si="0"/>
        <v>131</v>
      </c>
      <c r="F10">
        <f t="shared" si="1"/>
        <v>87</v>
      </c>
      <c r="G10">
        <f t="shared" si="4"/>
        <v>323</v>
      </c>
      <c r="H10">
        <f t="shared" si="2"/>
        <v>130</v>
      </c>
      <c r="I10" t="str">
        <f t="shared" si="3"/>
        <v>Data 87,323,130</v>
      </c>
    </row>
    <row r="11" spans="1:9" x14ac:dyDescent="0.25">
      <c r="A11">
        <v>8</v>
      </c>
      <c r="B11" t="s">
        <v>409</v>
      </c>
      <c r="C11">
        <f>VLOOKUP(B11,[1]Objects!$B$2:$C$283,2,0)</f>
        <v>102</v>
      </c>
      <c r="D11" t="s">
        <v>193</v>
      </c>
      <c r="E11">
        <f t="shared" si="0"/>
        <v>115</v>
      </c>
      <c r="F11">
        <f t="shared" si="1"/>
        <v>102</v>
      </c>
      <c r="G11">
        <f t="shared" si="4"/>
        <v>454</v>
      </c>
      <c r="H11">
        <f t="shared" si="2"/>
        <v>114</v>
      </c>
      <c r="I11" t="str">
        <f t="shared" si="3"/>
        <v>Data 102,454,114</v>
      </c>
    </row>
    <row r="12" spans="1:9" x14ac:dyDescent="0.25">
      <c r="A12">
        <v>9</v>
      </c>
      <c r="D12" t="s">
        <v>194</v>
      </c>
      <c r="E12">
        <f t="shared" si="0"/>
        <v>53</v>
      </c>
      <c r="F12">
        <f t="shared" si="1"/>
        <v>0</v>
      </c>
      <c r="G12">
        <f t="shared" si="4"/>
        <v>569</v>
      </c>
      <c r="H12">
        <f t="shared" si="2"/>
        <v>52</v>
      </c>
      <c r="I12" t="str">
        <f t="shared" si="3"/>
        <v>Data 0,569,52</v>
      </c>
    </row>
    <row r="13" spans="1:9" x14ac:dyDescent="0.25">
      <c r="A13">
        <v>10</v>
      </c>
      <c r="B13" s="15"/>
      <c r="D13" t="s">
        <v>195</v>
      </c>
      <c r="E13">
        <f t="shared" si="0"/>
        <v>104</v>
      </c>
      <c r="F13">
        <f t="shared" si="1"/>
        <v>0</v>
      </c>
      <c r="G13">
        <f t="shared" si="4"/>
        <v>622</v>
      </c>
      <c r="H13">
        <f t="shared" si="2"/>
        <v>103</v>
      </c>
      <c r="I13" t="str">
        <f t="shared" si="3"/>
        <v>Data 0,622,103</v>
      </c>
    </row>
    <row r="14" spans="1:9" x14ac:dyDescent="0.25">
      <c r="A14">
        <v>11</v>
      </c>
      <c r="B14" s="15"/>
      <c r="D14" t="s">
        <v>6</v>
      </c>
      <c r="E14">
        <f t="shared" si="0"/>
        <v>67</v>
      </c>
      <c r="F14">
        <f t="shared" si="1"/>
        <v>0</v>
      </c>
      <c r="G14">
        <f t="shared" si="4"/>
        <v>726</v>
      </c>
      <c r="H14">
        <f t="shared" si="2"/>
        <v>66</v>
      </c>
      <c r="I14" t="str">
        <f t="shared" si="3"/>
        <v>Data 0,726,66</v>
      </c>
    </row>
    <row r="15" spans="1:9" x14ac:dyDescent="0.25">
      <c r="A15">
        <v>12</v>
      </c>
      <c r="D15" t="s">
        <v>196</v>
      </c>
      <c r="E15">
        <f t="shared" si="0"/>
        <v>32</v>
      </c>
      <c r="F15">
        <f t="shared" si="1"/>
        <v>0</v>
      </c>
      <c r="G15">
        <f t="shared" si="4"/>
        <v>793</v>
      </c>
      <c r="H15">
        <f t="shared" si="2"/>
        <v>31</v>
      </c>
      <c r="I15" t="str">
        <f t="shared" si="3"/>
        <v>Data 0,793,31</v>
      </c>
    </row>
    <row r="16" spans="1:9" x14ac:dyDescent="0.25">
      <c r="A16">
        <v>13</v>
      </c>
      <c r="B16" t="s">
        <v>325</v>
      </c>
      <c r="C16">
        <v>38</v>
      </c>
      <c r="D16" t="s">
        <v>197</v>
      </c>
      <c r="E16">
        <f t="shared" si="0"/>
        <v>87</v>
      </c>
      <c r="F16">
        <f t="shared" si="1"/>
        <v>38</v>
      </c>
      <c r="G16">
        <f t="shared" si="4"/>
        <v>825</v>
      </c>
      <c r="H16">
        <f t="shared" si="2"/>
        <v>86</v>
      </c>
      <c r="I16" t="str">
        <f t="shared" si="3"/>
        <v>Data 38,825,86</v>
      </c>
    </row>
    <row r="17" spans="1:9" x14ac:dyDescent="0.25">
      <c r="A17">
        <v>14</v>
      </c>
      <c r="D17" t="s">
        <v>198</v>
      </c>
      <c r="E17">
        <f t="shared" si="0"/>
        <v>42</v>
      </c>
      <c r="F17">
        <f t="shared" si="1"/>
        <v>0</v>
      </c>
      <c r="G17">
        <f t="shared" si="4"/>
        <v>912</v>
      </c>
      <c r="H17">
        <f t="shared" si="2"/>
        <v>41</v>
      </c>
      <c r="I17" t="str">
        <f t="shared" si="3"/>
        <v>Data 0,912,41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Screens</vt:lpstr>
      <vt:lpstr>Location L3.dat</vt:lpstr>
      <vt:lpstr>Objects</vt:lpstr>
      <vt:lpstr>Use</vt:lpstr>
      <vt:lpstr>Look</vt:lpstr>
      <vt:lpstr>Speak</vt:lpstr>
      <vt:lpstr>Punch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Andrei</dc:creator>
  <cp:lastModifiedBy>Andrei</cp:lastModifiedBy>
  <dcterms:created xsi:type="dcterms:W3CDTF">2021-01-10T18:10:20Z</dcterms:created>
  <dcterms:modified xsi:type="dcterms:W3CDTF">2021-02-03T11:36:29Z</dcterms:modified>
</cp:coreProperties>
</file>